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uk\userhome\cernohorskav\My Documents\"/>
    </mc:Choice>
  </mc:AlternateContent>
  <xr:revisionPtr revIDLastSave="0" documentId="8_{C1D09725-5CBC-470A-8B5D-24B41B2AF6C9}" xr6:coauthVersionLast="36" xr6:coauthVersionMax="36" xr10:uidLastSave="{00000000-0000-0000-0000-000000000000}"/>
  <bookViews>
    <workbookView xWindow="0" yWindow="0" windowWidth="23016" windowHeight="9012" activeTab="2" xr2:uid="{00000000-000D-0000-FFFF-FFFF00000000}"/>
  </bookViews>
  <sheets>
    <sheet name="Přehled do 250 tis. Kč" sheetId="1" r:id="rId1"/>
    <sheet name="Přehled nad 250 tis. Kč" sheetId="2" r:id="rId2"/>
    <sheet name="Přehled" sheetId="3" r:id="rId3"/>
  </sheets>
  <calcPr calcId="191029"/>
</workbook>
</file>

<file path=xl/calcChain.xml><?xml version="1.0" encoding="utf-8"?>
<calcChain xmlns="http://schemas.openxmlformats.org/spreadsheetml/2006/main">
  <c r="F26" i="3" l="1"/>
  <c r="F6" i="3"/>
  <c r="F8" i="3"/>
  <c r="F9" i="3"/>
  <c r="F10" i="3"/>
  <c r="F11" i="3"/>
  <c r="F12" i="3"/>
  <c r="F13" i="3"/>
  <c r="F14" i="3"/>
  <c r="F16" i="3"/>
  <c r="F17" i="3"/>
  <c r="F18" i="3"/>
  <c r="F19" i="3"/>
  <c r="F20" i="3"/>
  <c r="F21" i="3"/>
  <c r="F23" i="3"/>
  <c r="F24" i="3"/>
  <c r="F25" i="3"/>
  <c r="F28" i="3"/>
  <c r="F29" i="3"/>
  <c r="F30" i="3"/>
  <c r="F32" i="3"/>
  <c r="F33" i="3"/>
  <c r="F34" i="3"/>
  <c r="F35" i="3"/>
  <c r="F37" i="3"/>
  <c r="F38" i="3"/>
  <c r="F39" i="3"/>
  <c r="F40" i="3"/>
  <c r="F5" i="3"/>
  <c r="H41" i="3" l="1"/>
  <c r="F41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7" i="3"/>
  <c r="R6" i="3"/>
  <c r="R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5" i="3"/>
  <c r="L6" i="3"/>
  <c r="L7" i="3"/>
  <c r="L8" i="3"/>
  <c r="L9" i="3"/>
  <c r="T9" i="3" s="1"/>
  <c r="L10" i="3"/>
  <c r="T10" i="3" s="1"/>
  <c r="L11" i="3"/>
  <c r="T11" i="3" s="1"/>
  <c r="L12" i="3"/>
  <c r="L13" i="3"/>
  <c r="L14" i="3"/>
  <c r="L15" i="3"/>
  <c r="L16" i="3"/>
  <c r="L17" i="3"/>
  <c r="T17" i="3" s="1"/>
  <c r="L18" i="3"/>
  <c r="T18" i="3" s="1"/>
  <c r="L19" i="3"/>
  <c r="T19" i="3" s="1"/>
  <c r="L20" i="3"/>
  <c r="L21" i="3"/>
  <c r="L22" i="3"/>
  <c r="L23" i="3"/>
  <c r="L24" i="3"/>
  <c r="L25" i="3"/>
  <c r="T25" i="3" s="1"/>
  <c r="L26" i="3"/>
  <c r="L27" i="3"/>
  <c r="T27" i="3" s="1"/>
  <c r="L28" i="3"/>
  <c r="L29" i="3"/>
  <c r="L30" i="3"/>
  <c r="L31" i="3"/>
  <c r="L32" i="3"/>
  <c r="L33" i="3"/>
  <c r="T33" i="3" s="1"/>
  <c r="L34" i="3"/>
  <c r="T34" i="3" s="1"/>
  <c r="L35" i="3"/>
  <c r="T35" i="3" s="1"/>
  <c r="L36" i="3"/>
  <c r="L37" i="3"/>
  <c r="L38" i="3"/>
  <c r="L39" i="3"/>
  <c r="L40" i="3"/>
  <c r="L5" i="3"/>
  <c r="S7" i="3" l="1"/>
  <c r="T30" i="3"/>
  <c r="T22" i="3"/>
  <c r="T37" i="3"/>
  <c r="T29" i="3"/>
  <c r="T21" i="3"/>
  <c r="T13" i="3"/>
  <c r="T26" i="3"/>
  <c r="T38" i="3"/>
  <c r="T14" i="3"/>
  <c r="T36" i="3"/>
  <c r="T28" i="3"/>
  <c r="T20" i="3"/>
  <c r="T12" i="3"/>
  <c r="T40" i="3"/>
  <c r="T32" i="3"/>
  <c r="S24" i="3"/>
  <c r="S16" i="3"/>
  <c r="S8" i="3"/>
  <c r="T39" i="3"/>
  <c r="T31" i="3"/>
  <c r="T23" i="3"/>
  <c r="S15" i="3"/>
  <c r="S33" i="3"/>
  <c r="S25" i="3"/>
  <c r="S17" i="3"/>
  <c r="S40" i="3"/>
  <c r="T24" i="3"/>
  <c r="T16" i="3"/>
  <c r="S31" i="3"/>
  <c r="T15" i="3"/>
  <c r="S39" i="3"/>
  <c r="R41" i="3"/>
  <c r="S38" i="3"/>
  <c r="S30" i="3"/>
  <c r="S22" i="3"/>
  <c r="S14" i="3"/>
  <c r="S37" i="3"/>
  <c r="S29" i="3"/>
  <c r="S21" i="3"/>
  <c r="S13" i="3"/>
  <c r="S32" i="3"/>
  <c r="S23" i="3"/>
  <c r="T7" i="3"/>
  <c r="S36" i="3"/>
  <c r="S28" i="3"/>
  <c r="S20" i="3"/>
  <c r="S12" i="3"/>
  <c r="S35" i="3"/>
  <c r="S27" i="3"/>
  <c r="S19" i="3"/>
  <c r="S11" i="3"/>
  <c r="S34" i="3"/>
  <c r="S26" i="3"/>
  <c r="S18" i="3"/>
  <c r="S10" i="3"/>
  <c r="T8" i="3"/>
  <c r="T5" i="3"/>
  <c r="S6" i="3"/>
  <c r="S9" i="3"/>
  <c r="L41" i="3"/>
  <c r="S5" i="3"/>
  <c r="T6" i="3"/>
  <c r="O41" i="3"/>
  <c r="T41" i="3" l="1"/>
  <c r="S41" i="3"/>
</calcChain>
</file>

<file path=xl/sharedStrings.xml><?xml version="1.0" encoding="utf-8"?>
<sst xmlns="http://schemas.openxmlformats.org/spreadsheetml/2006/main" count="331" uniqueCount="104">
  <si>
    <t>Přehled navržených sportovních dotací na rok 2026 - do 250 tis. Kč</t>
  </si>
  <si>
    <t>Číslo</t>
  </si>
  <si>
    <t>Subjekt</t>
  </si>
  <si>
    <t>Název</t>
  </si>
  <si>
    <t>Požadovaná částka [Kč]</t>
  </si>
  <si>
    <t>Doprava - Požadovaná částka</t>
  </si>
  <si>
    <t>Akce - Požadovaná částka</t>
  </si>
  <si>
    <t>Počet dětí</t>
  </si>
  <si>
    <t>Počet dětí - Výkonnostní sport - celorepubliková úroveň</t>
  </si>
  <si>
    <t>Počet dětí - Výkonnostní sport - Krajská úroveň</t>
  </si>
  <si>
    <t>Počet dětí - Zájmový sport</t>
  </si>
  <si>
    <t>Příspěvek na dítě - Výkonnostní sport - celorepubliková úroveň</t>
  </si>
  <si>
    <t>Příspěvek na dítě - Výkonnostní sport - Krajská úroveň</t>
  </si>
  <si>
    <t>Příspěvek na dítě - Zájmový sport</t>
  </si>
  <si>
    <t>ÚAMK ZEJAX MOTOKLUB CHRUDIM</t>
  </si>
  <si>
    <t>motokros</t>
  </si>
  <si>
    <t/>
  </si>
  <si>
    <t>TJ Chrudim, z.s.</t>
  </si>
  <si>
    <t>TJ ŠO Chrudim</t>
  </si>
  <si>
    <t>TC Chrudim z.s.</t>
  </si>
  <si>
    <t>tenis</t>
  </si>
  <si>
    <t>Klub českých turistů, odbor Treking Chrudim</t>
  </si>
  <si>
    <t>Turistika</t>
  </si>
  <si>
    <t>SH ČMS - Sbor dobrovolných hasičů Chrudim</t>
  </si>
  <si>
    <t>hasiči</t>
  </si>
  <si>
    <t>Bugei Kan Jiin - Kido Ryu, z.s.</t>
  </si>
  <si>
    <t xml:space="preserve">AIKI JUJUTSU (bojové umění) </t>
  </si>
  <si>
    <t>VODÁCKÝ SPOLEK KAČEŘI</t>
  </si>
  <si>
    <t>Vodní slalom a kajakcross</t>
  </si>
  <si>
    <t>Plavecký Klub Chrudimští Kati z. s.</t>
  </si>
  <si>
    <t>plavání</t>
  </si>
  <si>
    <t>Atletika Chrudim, z.s.</t>
  </si>
  <si>
    <t>Atletika</t>
  </si>
  <si>
    <t>Spolek BC Chrudim</t>
  </si>
  <si>
    <t>Box, kick box, MMA, Thai box</t>
  </si>
  <si>
    <t>Raft club OE z. s.</t>
  </si>
  <si>
    <t>rafting</t>
  </si>
  <si>
    <t>SH ČMS - Sbor dobrovolných hasičů Markovice</t>
  </si>
  <si>
    <t>Požární sport</t>
  </si>
  <si>
    <t>Vodní záchranná služba ČČK Chrudim, pobočný spolek</t>
  </si>
  <si>
    <t>Vodní záchranný sport (Lifesaving)</t>
  </si>
  <si>
    <t>Horolezecký oddíl Škrovád, z. s.</t>
  </si>
  <si>
    <t>Lezení</t>
  </si>
  <si>
    <t>Asociace školních sportovních klubů České republiky, z.s.</t>
  </si>
  <si>
    <t>Míčové sporty</t>
  </si>
  <si>
    <t>Junák - český skaut, středisko Chrudim, z. s.</t>
  </si>
  <si>
    <t xml:space="preserve">Všeobecná sportovní průprava </t>
  </si>
  <si>
    <t>JK Střední školy zemědělské a Vyšší odborné školy Chrudim, z.s.</t>
  </si>
  <si>
    <t>Jezdectví</t>
  </si>
  <si>
    <t>Zálesák - středisko Chrudim TÁBORNÍCI, pobočný spolek</t>
  </si>
  <si>
    <t>Orientační sporty</t>
  </si>
  <si>
    <t>Mama klub Chrudim z.s.</t>
  </si>
  <si>
    <t>Cvičení dětí a rodičů</t>
  </si>
  <si>
    <t>Klub českých turistů, odbor Chrudim II</t>
  </si>
  <si>
    <t>MD dance studio Chrudim, z.s.</t>
  </si>
  <si>
    <t>Tanec</t>
  </si>
  <si>
    <t>Celkem</t>
  </si>
  <si>
    <t>Přehled navržených sportovních dotací na rok 2026 - nad 250 tis. Kč</t>
  </si>
  <si>
    <t>Hokejový club Chrudim, z.s.</t>
  </si>
  <si>
    <t>lední hokej</t>
  </si>
  <si>
    <t>Tělocvičná jednota Sokol Chrudim</t>
  </si>
  <si>
    <t xml:space="preserve">Házená </t>
  </si>
  <si>
    <t xml:space="preserve">Sportovní gymnastika </t>
  </si>
  <si>
    <t xml:space="preserve">Aerobic </t>
  </si>
  <si>
    <t xml:space="preserve">Všestrannost </t>
  </si>
  <si>
    <t>Basketbal</t>
  </si>
  <si>
    <t>Florbal</t>
  </si>
  <si>
    <t xml:space="preserve">Mažoretky </t>
  </si>
  <si>
    <t>MTB</t>
  </si>
  <si>
    <t xml:space="preserve">Volejbal </t>
  </si>
  <si>
    <t>Stolní tenis</t>
  </si>
  <si>
    <t>Moderní gymnastika</t>
  </si>
  <si>
    <t>Taneční klub BESTA Chrudim z.s.</t>
  </si>
  <si>
    <t>taneční sport</t>
  </si>
  <si>
    <t>Městský fotbalový klub Chrudim, z.s.</t>
  </si>
  <si>
    <t>fotbal</t>
  </si>
  <si>
    <t>FK Chrudim, z.s.</t>
  </si>
  <si>
    <t>Futsal</t>
  </si>
  <si>
    <t>5.1</t>
  </si>
  <si>
    <t>5.7</t>
  </si>
  <si>
    <t>5.3</t>
  </si>
  <si>
    <t>5.9</t>
  </si>
  <si>
    <t>5.5</t>
  </si>
  <si>
    <t>5.8</t>
  </si>
  <si>
    <t>5.6</t>
  </si>
  <si>
    <t>5.2</t>
  </si>
  <si>
    <t>5.4</t>
  </si>
  <si>
    <t>5.10</t>
  </si>
  <si>
    <t>5.11</t>
  </si>
  <si>
    <t>Požadovaná částka - doprava + akce [Kč]</t>
  </si>
  <si>
    <t>Doprava - doporučená</t>
  </si>
  <si>
    <t>Akce - doporučená</t>
  </si>
  <si>
    <t xml:space="preserve">Počet dětí </t>
  </si>
  <si>
    <t xml:space="preserve">Přidělená částka na dítě (Kč) </t>
  </si>
  <si>
    <t>Přidělená částka na děti (počet dětí x Kč) (sl. 10x11)</t>
  </si>
  <si>
    <r>
      <rPr>
        <sz val="11"/>
        <rFont val="Arial"/>
        <family val="2"/>
        <charset val="238"/>
      </rPr>
      <t xml:space="preserve">Výkonnostní sport                </t>
    </r>
    <r>
      <rPr>
        <sz val="11"/>
        <color rgb="FFFF0000"/>
        <rFont val="Arial"/>
        <family val="2"/>
        <charset val="238"/>
      </rPr>
      <t>celorepubliková úroveň</t>
    </r>
  </si>
  <si>
    <r>
      <rPr>
        <sz val="11"/>
        <rFont val="Arial"/>
        <family val="2"/>
        <charset val="238"/>
      </rPr>
      <t xml:space="preserve">Výkonnostní sport                   </t>
    </r>
    <r>
      <rPr>
        <sz val="11"/>
        <color rgb="FF00B050"/>
        <rFont val="Arial"/>
        <family val="2"/>
        <charset val="238"/>
      </rPr>
      <t>krajská úroveň</t>
    </r>
  </si>
  <si>
    <t>Přidělená částka na děti (počet dětí x Kč) (sl. 13x14)</t>
  </si>
  <si>
    <t>Zájmový sport</t>
  </si>
  <si>
    <r>
      <t>Příspěvek na dítě celkem</t>
    </r>
    <r>
      <rPr>
        <sz val="10"/>
        <rFont val="Arial"/>
        <family val="2"/>
        <charset val="238"/>
      </rPr>
      <t xml:space="preserve"> (sl. 12+15+18)</t>
    </r>
  </si>
  <si>
    <r>
      <t>Přidělená dotace celkem</t>
    </r>
    <r>
      <rPr>
        <sz val="10"/>
        <rFont val="Arial"/>
        <family val="2"/>
        <charset val="238"/>
      </rPr>
      <t xml:space="preserve"> (sl. 6+8+12+15+18)</t>
    </r>
  </si>
  <si>
    <t>Přidělená částka na děti (počet dětí x Kč) (sl. 16x17)</t>
  </si>
  <si>
    <t>Příloha č. 1 zápisu Komise pro sportovní dotace a  profesionální sport</t>
  </si>
  <si>
    <t>Přehled navržených sportovních dotací na rok 2026 - k rozdělení 3.200.000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</si>
</sst>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\ [$Kč-405];\-#\ ###\ ###\ ###\ ##0.00\ [$Kč-405]"/>
    <numFmt numFmtId="165" formatCode="#,##0.00\ &quot;Kč&quot;"/>
  </numFmts>
  <fonts count="14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sz val="11"/>
      <name val="Arial"/>
      <family val="1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color rgb="FF00B050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11"/>
      <color rgb="FF0070C0"/>
      <name val="Arial"/>
      <family val="2"/>
      <charset val="238"/>
    </font>
    <font>
      <b/>
      <sz val="11"/>
      <color rgb="FF0070C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0" fillId="0" borderId="0" xfId="1" applyFont="1" applyAlignment="1">
      <alignment horizontal="right" vertical="center"/>
    </xf>
    <xf numFmtId="0" fontId="0" fillId="0" borderId="0" xfId="1" applyFont="1" applyAlignment="1">
      <alignment horizontal="left" vertical="center"/>
    </xf>
    <xf numFmtId="164" fontId="0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0" fillId="0" borderId="3" xfId="1" applyFont="1" applyBorder="1" applyAlignment="1">
      <alignment horizontal="left" vertical="center"/>
    </xf>
    <xf numFmtId="0" fontId="0" fillId="0" borderId="3" xfId="1" applyFont="1" applyBorder="1" applyAlignment="1">
      <alignment horizontal="right" vertical="center"/>
    </xf>
    <xf numFmtId="49" fontId="0" fillId="0" borderId="3" xfId="1" applyNumberFormat="1" applyFont="1" applyBorder="1" applyAlignment="1">
      <alignment horizontal="left" vertical="center"/>
    </xf>
    <xf numFmtId="0" fontId="0" fillId="0" borderId="3" xfId="1" applyFont="1" applyBorder="1" applyAlignment="1">
      <alignment horizontal="left" vertical="center" wrapText="1"/>
    </xf>
    <xf numFmtId="165" fontId="0" fillId="0" borderId="3" xfId="1" applyNumberFormat="1" applyFont="1" applyBorder="1" applyAlignment="1">
      <alignment horizontal="right" vertical="center"/>
    </xf>
    <xf numFmtId="0" fontId="0" fillId="0" borderId="0" xfId="0" applyBorder="1"/>
    <xf numFmtId="0" fontId="0" fillId="0" borderId="0" xfId="1" applyFont="1" applyBorder="1" applyAlignment="1">
      <alignment horizontal="left" vertical="center"/>
    </xf>
    <xf numFmtId="0" fontId="0" fillId="0" borderId="1" xfId="1" applyFont="1" applyBorder="1" applyAlignment="1">
      <alignment horizontal="left" vertical="center" wrapText="1"/>
    </xf>
    <xf numFmtId="165" fontId="0" fillId="0" borderId="1" xfId="1" applyNumberFormat="1" applyFont="1" applyBorder="1" applyAlignment="1">
      <alignment horizontal="right" vertical="center"/>
    </xf>
    <xf numFmtId="0" fontId="0" fillId="0" borderId="1" xfId="1" applyFont="1" applyBorder="1" applyAlignment="1">
      <alignment horizontal="right" vertical="center"/>
    </xf>
    <xf numFmtId="0" fontId="0" fillId="0" borderId="1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165" fontId="3" fillId="0" borderId="5" xfId="1" applyNumberFormat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0" fillId="0" borderId="2" xfId="1" applyFont="1" applyBorder="1" applyAlignment="1">
      <alignment horizontal="left" vertical="center" wrapText="1"/>
    </xf>
    <xf numFmtId="165" fontId="0" fillId="0" borderId="2" xfId="1" applyNumberFormat="1" applyFont="1" applyBorder="1" applyAlignment="1">
      <alignment horizontal="right" vertical="center"/>
    </xf>
    <xf numFmtId="0" fontId="0" fillId="0" borderId="2" xfId="1" applyFont="1" applyBorder="1" applyAlignment="1">
      <alignment horizontal="right" vertical="center"/>
    </xf>
    <xf numFmtId="0" fontId="6" fillId="0" borderId="15" xfId="1" applyFont="1" applyBorder="1" applyAlignment="1">
      <alignment horizontal="center" vertical="center" wrapText="1"/>
    </xf>
    <xf numFmtId="165" fontId="7" fillId="0" borderId="15" xfId="1" applyNumberFormat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165" fontId="10" fillId="0" borderId="15" xfId="1" applyNumberFormat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165" fontId="12" fillId="0" borderId="15" xfId="1" applyNumberFormat="1" applyFont="1" applyBorder="1" applyAlignment="1">
      <alignment horizontal="center" vertical="center" wrapText="1"/>
    </xf>
    <xf numFmtId="0" fontId="1" fillId="0" borderId="6" xfId="1" applyFont="1" applyBorder="1" applyAlignment="1">
      <alignment horizontal="left" vertical="center"/>
    </xf>
    <xf numFmtId="0" fontId="1" fillId="0" borderId="5" xfId="1" applyFont="1" applyBorder="1" applyAlignment="1">
      <alignment horizontal="right" vertical="center"/>
    </xf>
    <xf numFmtId="165" fontId="0" fillId="2" borderId="2" xfId="1" applyNumberFormat="1" applyFont="1" applyFill="1" applyBorder="1" applyAlignment="1">
      <alignment horizontal="right" vertical="center"/>
    </xf>
    <xf numFmtId="165" fontId="0" fillId="2" borderId="3" xfId="1" applyNumberFormat="1" applyFont="1" applyFill="1" applyBorder="1" applyAlignment="1">
      <alignment horizontal="right" vertical="center"/>
    </xf>
    <xf numFmtId="165" fontId="0" fillId="2" borderId="1" xfId="1" applyNumberFormat="1" applyFont="1" applyFill="1" applyBorder="1" applyAlignment="1">
      <alignment horizontal="right" vertical="center"/>
    </xf>
    <xf numFmtId="165" fontId="3" fillId="2" borderId="5" xfId="1" applyNumberFormat="1" applyFont="1" applyFill="1" applyBorder="1" applyAlignment="1">
      <alignment horizontal="right" vertical="center"/>
    </xf>
    <xf numFmtId="165" fontId="0" fillId="3" borderId="2" xfId="1" applyNumberFormat="1" applyFont="1" applyFill="1" applyBorder="1" applyAlignment="1">
      <alignment horizontal="right" vertical="center"/>
    </xf>
    <xf numFmtId="165" fontId="0" fillId="3" borderId="3" xfId="1" applyNumberFormat="1" applyFont="1" applyFill="1" applyBorder="1" applyAlignment="1">
      <alignment horizontal="right" vertical="center"/>
    </xf>
    <xf numFmtId="165" fontId="0" fillId="3" borderId="1" xfId="1" applyNumberFormat="1" applyFont="1" applyFill="1" applyBorder="1" applyAlignment="1">
      <alignment horizontal="right" vertical="center"/>
    </xf>
    <xf numFmtId="165" fontId="3" fillId="3" borderId="6" xfId="1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0" fillId="0" borderId="1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7" xfId="1" applyFont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9" xfId="1" applyFont="1" applyBorder="1" applyAlignment="1">
      <alignment horizontal="center" vertical="center"/>
    </xf>
    <xf numFmtId="0" fontId="0" fillId="0" borderId="13" xfId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 wrapText="1"/>
    </xf>
    <xf numFmtId="164" fontId="0" fillId="0" borderId="14" xfId="1" applyNumberFormat="1" applyFont="1" applyBorder="1" applyAlignment="1">
      <alignment horizontal="center" vertical="center" wrapText="1"/>
    </xf>
    <xf numFmtId="164" fontId="5" fillId="0" borderId="10" xfId="1" applyNumberFormat="1" applyFont="1" applyBorder="1" applyAlignment="1">
      <alignment horizontal="center" vertical="center" wrapText="1"/>
    </xf>
    <xf numFmtId="164" fontId="5" fillId="0" borderId="14" xfId="1" applyNumberFormat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165" fontId="0" fillId="0" borderId="11" xfId="1" applyNumberFormat="1" applyFont="1" applyBorder="1" applyAlignment="1">
      <alignment horizontal="center" vertical="center" wrapText="1"/>
    </xf>
    <xf numFmtId="165" fontId="0" fillId="0" borderId="15" xfId="1" applyNumberFormat="1" applyFont="1" applyBorder="1" applyAlignment="1">
      <alignment horizontal="center" vertical="center" wrapText="1"/>
    </xf>
    <xf numFmtId="165" fontId="8" fillId="0" borderId="12" xfId="1" applyNumberFormat="1" applyFont="1" applyBorder="1" applyAlignment="1">
      <alignment horizontal="center" vertical="center" wrapText="1"/>
    </xf>
    <xf numFmtId="165" fontId="8" fillId="0" borderId="16" xfId="1" applyNumberFormat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0" fillId="0" borderId="10" xfId="1" applyFont="1" applyBorder="1" applyAlignment="1">
      <alignment horizontal="center" vertical="center" wrapText="1"/>
    </xf>
    <xf numFmtId="0" fontId="0" fillId="0" borderId="14" xfId="1" applyFont="1" applyBorder="1" applyAlignment="1">
      <alignment horizontal="center" vertical="center" wrapText="1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showWhiteSpace="0" workbookViewId="0"/>
  </sheetViews>
  <sheetFormatPr defaultRowHeight="13.8" x14ac:dyDescent="0.25"/>
  <cols>
    <col min="1" max="1" width="30" bestFit="1" customWidth="1"/>
    <col min="2" max="2" width="72.59765625" bestFit="1" customWidth="1"/>
    <col min="3" max="3" width="40.69921875" bestFit="1" customWidth="1"/>
    <col min="4" max="13" width="30" bestFit="1" customWidth="1"/>
  </cols>
  <sheetData>
    <row r="1" spans="1:13" x14ac:dyDescent="0.25">
      <c r="A1" t="s">
        <v>0</v>
      </c>
    </row>
    <row r="2" spans="1:13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</row>
    <row r="3" spans="1:13" x14ac:dyDescent="0.25">
      <c r="A3" s="4">
        <v>1767339111</v>
      </c>
      <c r="B3" s="4" t="s">
        <v>14</v>
      </c>
      <c r="C3" s="4" t="s">
        <v>15</v>
      </c>
      <c r="D3" s="5">
        <v>122220</v>
      </c>
      <c r="E3" s="5">
        <v>122220</v>
      </c>
      <c r="F3" s="5">
        <v>0</v>
      </c>
      <c r="G3" s="3">
        <v>29</v>
      </c>
      <c r="H3" s="4">
        <v>10</v>
      </c>
      <c r="I3" s="4">
        <v>8</v>
      </c>
      <c r="J3" s="4">
        <v>11</v>
      </c>
      <c r="K3" s="5" t="s">
        <v>16</v>
      </c>
      <c r="L3" s="5" t="s">
        <v>16</v>
      </c>
      <c r="M3" s="5" t="s">
        <v>16</v>
      </c>
    </row>
    <row r="4" spans="1:13" x14ac:dyDescent="0.25">
      <c r="A4" s="4">
        <v>1767356157</v>
      </c>
      <c r="B4" s="4" t="s">
        <v>17</v>
      </c>
      <c r="C4" s="4" t="s">
        <v>18</v>
      </c>
      <c r="D4" s="5">
        <v>18750</v>
      </c>
      <c r="E4" s="5">
        <v>18750</v>
      </c>
      <c r="F4" s="5">
        <v>0</v>
      </c>
      <c r="G4" s="3">
        <v>30</v>
      </c>
      <c r="H4" s="4">
        <v>10</v>
      </c>
      <c r="I4" s="4">
        <v>13</v>
      </c>
      <c r="J4" s="4">
        <v>7</v>
      </c>
      <c r="K4" s="5" t="s">
        <v>16</v>
      </c>
      <c r="L4" s="5" t="s">
        <v>16</v>
      </c>
      <c r="M4" s="5" t="s">
        <v>16</v>
      </c>
    </row>
    <row r="5" spans="1:13" x14ac:dyDescent="0.25">
      <c r="A5" s="4">
        <v>1767378001</v>
      </c>
      <c r="B5" s="4" t="s">
        <v>19</v>
      </c>
      <c r="C5" s="4" t="s">
        <v>20</v>
      </c>
      <c r="D5" s="5">
        <v>62500</v>
      </c>
      <c r="E5" s="5">
        <v>45000</v>
      </c>
      <c r="F5" s="5">
        <v>17500</v>
      </c>
      <c r="G5" s="3">
        <v>97</v>
      </c>
      <c r="H5" s="4">
        <v>9</v>
      </c>
      <c r="I5" s="4">
        <v>22</v>
      </c>
      <c r="J5" s="4">
        <v>66</v>
      </c>
      <c r="K5" s="5" t="s">
        <v>16</v>
      </c>
      <c r="L5" s="5" t="s">
        <v>16</v>
      </c>
      <c r="M5" s="5" t="s">
        <v>16</v>
      </c>
    </row>
    <row r="6" spans="1:13" x14ac:dyDescent="0.25">
      <c r="A6" s="4">
        <v>1767690153</v>
      </c>
      <c r="B6" s="4" t="s">
        <v>21</v>
      </c>
      <c r="C6" s="4" t="s">
        <v>22</v>
      </c>
      <c r="D6" s="5">
        <v>10020</v>
      </c>
      <c r="E6" s="5">
        <v>10020</v>
      </c>
      <c r="F6" s="5">
        <v>0</v>
      </c>
      <c r="G6" s="3">
        <v>12</v>
      </c>
      <c r="H6" s="4">
        <v>0</v>
      </c>
      <c r="I6" s="4">
        <v>0</v>
      </c>
      <c r="J6" s="4">
        <v>12</v>
      </c>
      <c r="K6" s="5" t="s">
        <v>16</v>
      </c>
      <c r="L6" s="5" t="s">
        <v>16</v>
      </c>
      <c r="M6" s="5" t="s">
        <v>16</v>
      </c>
    </row>
    <row r="7" spans="1:13" x14ac:dyDescent="0.25">
      <c r="A7" s="4">
        <v>1767889069</v>
      </c>
      <c r="B7" s="4" t="s">
        <v>23</v>
      </c>
      <c r="C7" s="4" t="s">
        <v>24</v>
      </c>
      <c r="D7" s="5">
        <v>62800</v>
      </c>
      <c r="E7" s="5">
        <v>5000</v>
      </c>
      <c r="F7" s="5">
        <v>57800</v>
      </c>
      <c r="G7" s="3">
        <v>35</v>
      </c>
      <c r="H7" s="4">
        <v>0</v>
      </c>
      <c r="I7" s="4">
        <v>0</v>
      </c>
      <c r="J7" s="4">
        <v>35</v>
      </c>
      <c r="K7" s="5" t="s">
        <v>16</v>
      </c>
      <c r="L7" s="5" t="s">
        <v>16</v>
      </c>
      <c r="M7" s="5" t="s">
        <v>16</v>
      </c>
    </row>
    <row r="8" spans="1:13" x14ac:dyDescent="0.25">
      <c r="A8" s="4">
        <v>1767963770</v>
      </c>
      <c r="B8" s="4" t="s">
        <v>25</v>
      </c>
      <c r="C8" s="4" t="s">
        <v>26</v>
      </c>
      <c r="D8" s="5">
        <v>0</v>
      </c>
      <c r="E8" s="5">
        <v>0</v>
      </c>
      <c r="F8" s="5">
        <v>0</v>
      </c>
      <c r="G8" s="3">
        <v>120</v>
      </c>
      <c r="H8" s="4">
        <v>0</v>
      </c>
      <c r="I8" s="4">
        <v>0</v>
      </c>
      <c r="J8" s="4">
        <v>120</v>
      </c>
      <c r="K8" s="5" t="s">
        <v>16</v>
      </c>
      <c r="L8" s="5" t="s">
        <v>16</v>
      </c>
      <c r="M8" s="5" t="s">
        <v>16</v>
      </c>
    </row>
    <row r="9" spans="1:13" x14ac:dyDescent="0.25">
      <c r="A9" s="4">
        <v>1767977810</v>
      </c>
      <c r="B9" s="4" t="s">
        <v>27</v>
      </c>
      <c r="C9" s="4" t="s">
        <v>28</v>
      </c>
      <c r="D9" s="5">
        <v>25680</v>
      </c>
      <c r="E9" s="5">
        <v>25680</v>
      </c>
      <c r="F9" s="5">
        <v>0</v>
      </c>
      <c r="G9" s="3">
        <v>13</v>
      </c>
      <c r="H9" s="4">
        <v>10</v>
      </c>
      <c r="I9" s="4"/>
      <c r="J9" s="4">
        <v>3</v>
      </c>
      <c r="K9" s="5" t="s">
        <v>16</v>
      </c>
      <c r="L9" s="5" t="s">
        <v>16</v>
      </c>
      <c r="M9" s="5" t="s">
        <v>16</v>
      </c>
    </row>
    <row r="10" spans="1:13" x14ac:dyDescent="0.25">
      <c r="A10" s="4">
        <v>1767984135</v>
      </c>
      <c r="B10" s="4" t="s">
        <v>29</v>
      </c>
      <c r="C10" s="4" t="s">
        <v>30</v>
      </c>
      <c r="D10" s="5">
        <v>36640</v>
      </c>
      <c r="E10" s="5">
        <v>14640</v>
      </c>
      <c r="F10" s="5">
        <v>22000</v>
      </c>
      <c r="G10" s="3">
        <v>21</v>
      </c>
      <c r="H10" s="4">
        <v>5</v>
      </c>
      <c r="I10" s="4">
        <v>15</v>
      </c>
      <c r="J10" s="4">
        <v>1</v>
      </c>
      <c r="K10" s="5" t="s">
        <v>16</v>
      </c>
      <c r="L10" s="5" t="s">
        <v>16</v>
      </c>
      <c r="M10" s="5" t="s">
        <v>16</v>
      </c>
    </row>
    <row r="11" spans="1:13" x14ac:dyDescent="0.25">
      <c r="A11" s="4">
        <v>1768124061</v>
      </c>
      <c r="B11" s="4" t="s">
        <v>31</v>
      </c>
      <c r="C11" s="4" t="s">
        <v>32</v>
      </c>
      <c r="D11" s="5">
        <v>212755</v>
      </c>
      <c r="E11" s="5">
        <v>196355</v>
      </c>
      <c r="F11" s="5">
        <v>16400</v>
      </c>
      <c r="G11" s="3">
        <v>320</v>
      </c>
      <c r="H11" s="4">
        <v>137</v>
      </c>
      <c r="I11" s="4">
        <v>64</v>
      </c>
      <c r="J11" s="4">
        <v>119</v>
      </c>
      <c r="K11" s="5" t="s">
        <v>16</v>
      </c>
      <c r="L11" s="5" t="s">
        <v>16</v>
      </c>
      <c r="M11" s="5" t="s">
        <v>16</v>
      </c>
    </row>
    <row r="12" spans="1:13" x14ac:dyDescent="0.25">
      <c r="A12" s="4">
        <v>1768141876</v>
      </c>
      <c r="B12" s="4" t="s">
        <v>33</v>
      </c>
      <c r="C12" s="4" t="s">
        <v>34</v>
      </c>
      <c r="D12" s="5">
        <v>40500</v>
      </c>
      <c r="E12" s="5">
        <v>20500</v>
      </c>
      <c r="F12" s="5">
        <v>20000</v>
      </c>
      <c r="G12" s="3">
        <v>85</v>
      </c>
      <c r="H12" s="4">
        <v>9</v>
      </c>
      <c r="I12" s="4">
        <v>21</v>
      </c>
      <c r="J12" s="4">
        <v>55</v>
      </c>
      <c r="K12" s="5" t="s">
        <v>16</v>
      </c>
      <c r="L12" s="5" t="s">
        <v>16</v>
      </c>
      <c r="M12" s="5" t="s">
        <v>16</v>
      </c>
    </row>
    <row r="13" spans="1:13" x14ac:dyDescent="0.25">
      <c r="A13" s="4">
        <v>1768209432</v>
      </c>
      <c r="B13" s="4" t="s">
        <v>35</v>
      </c>
      <c r="C13" s="4" t="s">
        <v>36</v>
      </c>
      <c r="D13" s="5">
        <v>10000</v>
      </c>
      <c r="E13" s="5">
        <v>0</v>
      </c>
      <c r="F13" s="5">
        <v>10000</v>
      </c>
      <c r="G13" s="3">
        <v>0</v>
      </c>
      <c r="H13" s="4"/>
      <c r="I13" s="4"/>
      <c r="J13" s="4"/>
      <c r="K13" s="5" t="s">
        <v>16</v>
      </c>
      <c r="L13" s="5" t="s">
        <v>16</v>
      </c>
      <c r="M13" s="5" t="s">
        <v>16</v>
      </c>
    </row>
    <row r="14" spans="1:13" x14ac:dyDescent="0.25">
      <c r="A14" s="4">
        <v>1768244522</v>
      </c>
      <c r="B14" s="4" t="s">
        <v>37</v>
      </c>
      <c r="C14" s="4" t="s">
        <v>38</v>
      </c>
      <c r="D14" s="5">
        <v>15000</v>
      </c>
      <c r="E14" s="5">
        <v>0</v>
      </c>
      <c r="F14" s="5">
        <v>15000</v>
      </c>
      <c r="G14" s="3">
        <v>12</v>
      </c>
      <c r="H14" s="4">
        <v>3</v>
      </c>
      <c r="I14" s="4">
        <v>3</v>
      </c>
      <c r="J14" s="4">
        <v>6</v>
      </c>
      <c r="K14" s="5" t="s">
        <v>16</v>
      </c>
      <c r="L14" s="5" t="s">
        <v>16</v>
      </c>
      <c r="M14" s="5" t="s">
        <v>16</v>
      </c>
    </row>
    <row r="15" spans="1:13" x14ac:dyDescent="0.25">
      <c r="A15" s="4">
        <v>1768252946</v>
      </c>
      <c r="B15" s="4" t="s">
        <v>39</v>
      </c>
      <c r="C15" s="4" t="s">
        <v>40</v>
      </c>
      <c r="D15" s="5">
        <v>25974</v>
      </c>
      <c r="E15" s="5">
        <v>25974</v>
      </c>
      <c r="F15" s="5">
        <v>0</v>
      </c>
      <c r="G15" s="3">
        <v>18</v>
      </c>
      <c r="H15" s="4">
        <v>8</v>
      </c>
      <c r="I15" s="4">
        <v>0</v>
      </c>
      <c r="J15" s="4">
        <v>10</v>
      </c>
      <c r="K15" s="5" t="s">
        <v>16</v>
      </c>
      <c r="L15" s="5" t="s">
        <v>16</v>
      </c>
      <c r="M15" s="5" t="s">
        <v>16</v>
      </c>
    </row>
    <row r="16" spans="1:13" x14ac:dyDescent="0.25">
      <c r="A16" s="4">
        <v>1768262300</v>
      </c>
      <c r="B16" s="4" t="s">
        <v>41</v>
      </c>
      <c r="C16" s="4" t="s">
        <v>42</v>
      </c>
      <c r="D16" s="5">
        <v>0</v>
      </c>
      <c r="E16" s="5">
        <v>0</v>
      </c>
      <c r="F16" s="5">
        <v>0</v>
      </c>
      <c r="G16" s="3">
        <v>15</v>
      </c>
      <c r="H16" s="4">
        <v>0</v>
      </c>
      <c r="I16" s="4">
        <v>0</v>
      </c>
      <c r="J16" s="4">
        <v>15</v>
      </c>
      <c r="K16" s="5" t="s">
        <v>16</v>
      </c>
      <c r="L16" s="5" t="s">
        <v>16</v>
      </c>
      <c r="M16" s="5" t="s">
        <v>16</v>
      </c>
    </row>
    <row r="17" spans="1:13" x14ac:dyDescent="0.25">
      <c r="A17" s="4">
        <v>1768308321</v>
      </c>
      <c r="B17" s="4" t="s">
        <v>43</v>
      </c>
      <c r="C17" s="4" t="s">
        <v>44</v>
      </c>
      <c r="D17" s="5">
        <v>20000</v>
      </c>
      <c r="E17" s="5">
        <v>10000</v>
      </c>
      <c r="F17" s="5">
        <v>10000</v>
      </c>
      <c r="G17" s="3">
        <v>69</v>
      </c>
      <c r="H17" s="4">
        <v>0</v>
      </c>
      <c r="I17" s="4">
        <v>5</v>
      </c>
      <c r="J17" s="4">
        <v>64</v>
      </c>
      <c r="K17" s="5" t="s">
        <v>16</v>
      </c>
      <c r="L17" s="5" t="s">
        <v>16</v>
      </c>
      <c r="M17" s="5" t="s">
        <v>16</v>
      </c>
    </row>
    <row r="18" spans="1:13" x14ac:dyDescent="0.25">
      <c r="A18" s="4">
        <v>1768330293</v>
      </c>
      <c r="B18" s="4" t="s">
        <v>45</v>
      </c>
      <c r="C18" s="4" t="s">
        <v>46</v>
      </c>
      <c r="D18" s="5">
        <v>0</v>
      </c>
      <c r="E18" s="5">
        <v>0</v>
      </c>
      <c r="F18" s="5">
        <v>0</v>
      </c>
      <c r="G18" s="3">
        <v>88</v>
      </c>
      <c r="H18" s="4"/>
      <c r="I18" s="4"/>
      <c r="J18" s="4">
        <v>88</v>
      </c>
      <c r="K18" s="5" t="s">
        <v>16</v>
      </c>
      <c r="L18" s="5" t="s">
        <v>16</v>
      </c>
      <c r="M18" s="5" t="s">
        <v>16</v>
      </c>
    </row>
    <row r="19" spans="1:13" x14ac:dyDescent="0.25">
      <c r="A19" s="4">
        <v>1768374674</v>
      </c>
      <c r="B19" s="4" t="s">
        <v>47</v>
      </c>
      <c r="C19" s="4" t="s">
        <v>48</v>
      </c>
      <c r="D19" s="5">
        <v>0</v>
      </c>
      <c r="E19" s="5">
        <v>0</v>
      </c>
      <c r="F19" s="5">
        <v>0</v>
      </c>
      <c r="G19" s="3">
        <v>9</v>
      </c>
      <c r="H19" s="4"/>
      <c r="I19" s="4"/>
      <c r="J19" s="4">
        <v>9</v>
      </c>
      <c r="K19" s="5" t="s">
        <v>16</v>
      </c>
      <c r="L19" s="5" t="s">
        <v>16</v>
      </c>
      <c r="M19" s="5" t="s">
        <v>16</v>
      </c>
    </row>
    <row r="20" spans="1:13" x14ac:dyDescent="0.25">
      <c r="A20" s="4">
        <v>1768412605</v>
      </c>
      <c r="B20" s="4" t="s">
        <v>49</v>
      </c>
      <c r="C20" s="4" t="s">
        <v>50</v>
      </c>
      <c r="D20" s="5">
        <v>28000</v>
      </c>
      <c r="E20" s="5">
        <v>0</v>
      </c>
      <c r="F20" s="5">
        <v>28000</v>
      </c>
      <c r="G20" s="3">
        <v>159</v>
      </c>
      <c r="H20" s="4">
        <v>0</v>
      </c>
      <c r="I20" s="4">
        <v>0</v>
      </c>
      <c r="J20" s="4">
        <v>159</v>
      </c>
      <c r="K20" s="5" t="s">
        <v>16</v>
      </c>
      <c r="L20" s="5" t="s">
        <v>16</v>
      </c>
      <c r="M20" s="5" t="s">
        <v>16</v>
      </c>
    </row>
    <row r="21" spans="1:13" x14ac:dyDescent="0.25">
      <c r="A21" s="4">
        <v>1768504219</v>
      </c>
      <c r="B21" s="4" t="s">
        <v>51</v>
      </c>
      <c r="C21" s="4" t="s">
        <v>52</v>
      </c>
      <c r="D21" s="5">
        <v>40500</v>
      </c>
      <c r="E21" s="5">
        <v>0</v>
      </c>
      <c r="F21" s="5">
        <v>40500</v>
      </c>
      <c r="G21" s="3">
        <v>0</v>
      </c>
      <c r="H21" s="4"/>
      <c r="I21" s="4"/>
      <c r="J21" s="4"/>
      <c r="K21" s="5" t="s">
        <v>16</v>
      </c>
      <c r="L21" s="5" t="s">
        <v>16</v>
      </c>
      <c r="M21" s="5" t="s">
        <v>16</v>
      </c>
    </row>
    <row r="22" spans="1:13" x14ac:dyDescent="0.25">
      <c r="A22" s="4">
        <v>1768507641</v>
      </c>
      <c r="B22" s="4" t="s">
        <v>53</v>
      </c>
      <c r="C22" s="4" t="s">
        <v>22</v>
      </c>
      <c r="D22" s="5">
        <v>9500</v>
      </c>
      <c r="E22" s="5">
        <v>0</v>
      </c>
      <c r="F22" s="5">
        <v>9500</v>
      </c>
      <c r="G22" s="3">
        <v>0</v>
      </c>
      <c r="H22" s="4">
        <v>0</v>
      </c>
      <c r="I22" s="4">
        <v>0</v>
      </c>
      <c r="J22" s="4">
        <v>0</v>
      </c>
      <c r="K22" s="5" t="s">
        <v>16</v>
      </c>
      <c r="L22" s="5" t="s">
        <v>16</v>
      </c>
      <c r="M22" s="5" t="s">
        <v>16</v>
      </c>
    </row>
    <row r="23" spans="1:13" x14ac:dyDescent="0.25">
      <c r="A23" s="4">
        <v>1768590081</v>
      </c>
      <c r="B23" s="4" t="s">
        <v>54</v>
      </c>
      <c r="C23" s="4" t="s">
        <v>55</v>
      </c>
      <c r="D23" s="5">
        <v>207000</v>
      </c>
      <c r="E23" s="5">
        <v>207000</v>
      </c>
      <c r="F23" s="5">
        <v>0</v>
      </c>
      <c r="G23" s="3">
        <v>142</v>
      </c>
      <c r="H23" s="4">
        <v>116</v>
      </c>
      <c r="I23" s="4">
        <v>0</v>
      </c>
      <c r="J23" s="4">
        <v>26</v>
      </c>
      <c r="K23" s="5" t="s">
        <v>16</v>
      </c>
      <c r="L23" s="5" t="s">
        <v>16</v>
      </c>
      <c r="M23" s="5" t="s">
        <v>16</v>
      </c>
    </row>
    <row r="24" spans="1:13" x14ac:dyDescent="0.25">
      <c r="A24" s="1" t="s">
        <v>16</v>
      </c>
      <c r="B24" s="1" t="s">
        <v>16</v>
      </c>
      <c r="C24" s="1" t="s">
        <v>56</v>
      </c>
      <c r="D24" s="6">
        <v>947839</v>
      </c>
      <c r="E24" s="6">
        <v>701139</v>
      </c>
      <c r="F24" s="6">
        <v>246700</v>
      </c>
      <c r="G24" s="2">
        <v>1274</v>
      </c>
      <c r="H24" s="1">
        <v>317</v>
      </c>
      <c r="I24" s="1">
        <v>151</v>
      </c>
      <c r="J24" s="1">
        <v>806</v>
      </c>
      <c r="K24" s="6" t="s">
        <v>16</v>
      </c>
      <c r="L24" s="6" t="s">
        <v>16</v>
      </c>
      <c r="M24" s="6" t="s">
        <v>16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"/>
  <sheetViews>
    <sheetView showWhiteSpace="0" workbookViewId="0"/>
  </sheetViews>
  <sheetFormatPr defaultRowHeight="13.8" x14ac:dyDescent="0.25"/>
  <cols>
    <col min="1" max="1" width="30" bestFit="1" customWidth="1"/>
    <col min="2" max="2" width="42.8984375" bestFit="1" customWidth="1"/>
    <col min="3" max="3" width="26.3984375" bestFit="1" customWidth="1"/>
    <col min="4" max="13" width="30" bestFit="1" customWidth="1"/>
  </cols>
  <sheetData>
    <row r="1" spans="1:13" x14ac:dyDescent="0.25">
      <c r="A1" t="s">
        <v>57</v>
      </c>
    </row>
    <row r="2" spans="1:13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</row>
    <row r="3" spans="1:13" x14ac:dyDescent="0.25">
      <c r="A3" s="4">
        <v>1767350299</v>
      </c>
      <c r="B3" s="4" t="s">
        <v>58</v>
      </c>
      <c r="C3" s="4" t="s">
        <v>59</v>
      </c>
      <c r="D3" s="5">
        <v>1093220</v>
      </c>
      <c r="E3" s="5">
        <v>1041220</v>
      </c>
      <c r="F3" s="5">
        <v>52000</v>
      </c>
      <c r="G3" s="3">
        <v>226</v>
      </c>
      <c r="H3" s="4">
        <v>50</v>
      </c>
      <c r="I3" s="4">
        <v>176</v>
      </c>
      <c r="J3" s="4">
        <v>0</v>
      </c>
      <c r="K3" s="5" t="s">
        <v>16</v>
      </c>
      <c r="L3" s="5" t="s">
        <v>16</v>
      </c>
      <c r="M3" s="5" t="s">
        <v>16</v>
      </c>
    </row>
    <row r="4" spans="1:13" x14ac:dyDescent="0.25">
      <c r="A4" s="4">
        <v>1767382329</v>
      </c>
      <c r="B4" s="4" t="s">
        <v>60</v>
      </c>
      <c r="C4" s="4" t="s">
        <v>61</v>
      </c>
      <c r="D4" s="5">
        <v>390300</v>
      </c>
      <c r="E4" s="5">
        <v>390300</v>
      </c>
      <c r="F4" s="5">
        <v>0</v>
      </c>
      <c r="G4" s="3">
        <v>65</v>
      </c>
      <c r="H4" s="4">
        <v>49</v>
      </c>
      <c r="I4" s="4">
        <v>16</v>
      </c>
      <c r="J4" s="4"/>
      <c r="K4" s="5" t="s">
        <v>16</v>
      </c>
      <c r="L4" s="5" t="s">
        <v>16</v>
      </c>
      <c r="M4" s="5" t="s">
        <v>16</v>
      </c>
    </row>
    <row r="5" spans="1:13" x14ac:dyDescent="0.25">
      <c r="A5" s="4">
        <v>1767383078</v>
      </c>
      <c r="B5" s="4" t="s">
        <v>60</v>
      </c>
      <c r="C5" s="4" t="s">
        <v>62</v>
      </c>
      <c r="D5" s="5">
        <v>52720</v>
      </c>
      <c r="E5" s="5">
        <v>52720</v>
      </c>
      <c r="F5" s="5">
        <v>0</v>
      </c>
      <c r="G5" s="3">
        <v>16</v>
      </c>
      <c r="H5" s="4">
        <v>7</v>
      </c>
      <c r="I5" s="4">
        <v>7</v>
      </c>
      <c r="J5" s="4">
        <v>2</v>
      </c>
      <c r="K5" s="5" t="s">
        <v>16</v>
      </c>
      <c r="L5" s="5" t="s">
        <v>16</v>
      </c>
      <c r="M5" s="5" t="s">
        <v>16</v>
      </c>
    </row>
    <row r="6" spans="1:13" x14ac:dyDescent="0.25">
      <c r="A6" s="4">
        <v>1767383102</v>
      </c>
      <c r="B6" s="4" t="s">
        <v>60</v>
      </c>
      <c r="C6" s="4" t="s">
        <v>63</v>
      </c>
      <c r="D6" s="5">
        <v>20000</v>
      </c>
      <c r="E6" s="5">
        <v>0</v>
      </c>
      <c r="F6" s="5">
        <v>20000</v>
      </c>
      <c r="G6" s="3">
        <v>52</v>
      </c>
      <c r="H6" s="4">
        <v>8</v>
      </c>
      <c r="I6" s="4">
        <v>34</v>
      </c>
      <c r="J6" s="4">
        <v>10</v>
      </c>
      <c r="K6" s="5" t="s">
        <v>16</v>
      </c>
      <c r="L6" s="5" t="s">
        <v>16</v>
      </c>
      <c r="M6" s="5" t="s">
        <v>16</v>
      </c>
    </row>
    <row r="7" spans="1:13" x14ac:dyDescent="0.25">
      <c r="A7" s="4">
        <v>1767383123</v>
      </c>
      <c r="B7" s="4" t="s">
        <v>60</v>
      </c>
      <c r="C7" s="4" t="s">
        <v>64</v>
      </c>
      <c r="D7" s="5">
        <v>14000</v>
      </c>
      <c r="E7" s="5">
        <v>14000</v>
      </c>
      <c r="F7" s="5">
        <v>0</v>
      </c>
      <c r="G7" s="3">
        <v>70</v>
      </c>
      <c r="H7" s="4"/>
      <c r="I7" s="4"/>
      <c r="J7" s="4">
        <v>70</v>
      </c>
      <c r="K7" s="5" t="s">
        <v>16</v>
      </c>
      <c r="L7" s="5" t="s">
        <v>16</v>
      </c>
      <c r="M7" s="5" t="s">
        <v>16</v>
      </c>
    </row>
    <row r="8" spans="1:13" x14ac:dyDescent="0.25">
      <c r="A8" s="4">
        <v>1767383148</v>
      </c>
      <c r="B8" s="4" t="s">
        <v>60</v>
      </c>
      <c r="C8" s="4" t="s">
        <v>65</v>
      </c>
      <c r="D8" s="5">
        <v>65660</v>
      </c>
      <c r="E8" s="5">
        <v>65660</v>
      </c>
      <c r="F8" s="5">
        <v>0</v>
      </c>
      <c r="G8" s="3">
        <v>83</v>
      </c>
      <c r="H8" s="4">
        <v>52</v>
      </c>
      <c r="I8" s="4">
        <v>31</v>
      </c>
      <c r="J8" s="4"/>
      <c r="K8" s="5" t="s">
        <v>16</v>
      </c>
      <c r="L8" s="5" t="s">
        <v>16</v>
      </c>
      <c r="M8" s="5" t="s">
        <v>16</v>
      </c>
    </row>
    <row r="9" spans="1:13" x14ac:dyDescent="0.25">
      <c r="A9" s="4">
        <v>1767383172</v>
      </c>
      <c r="B9" s="4" t="s">
        <v>60</v>
      </c>
      <c r="C9" s="4" t="s">
        <v>66</v>
      </c>
      <c r="D9" s="5">
        <v>145140</v>
      </c>
      <c r="E9" s="5">
        <v>145140</v>
      </c>
      <c r="F9" s="5">
        <v>0</v>
      </c>
      <c r="G9" s="3">
        <v>97</v>
      </c>
      <c r="H9" s="4">
        <v>0</v>
      </c>
      <c r="I9" s="4">
        <v>97</v>
      </c>
      <c r="J9" s="4">
        <v>0</v>
      </c>
      <c r="K9" s="5" t="s">
        <v>16</v>
      </c>
      <c r="L9" s="5" t="s">
        <v>16</v>
      </c>
      <c r="M9" s="5" t="s">
        <v>16</v>
      </c>
    </row>
    <row r="10" spans="1:13" x14ac:dyDescent="0.25">
      <c r="A10" s="4">
        <v>1767383208</v>
      </c>
      <c r="B10" s="4" t="s">
        <v>60</v>
      </c>
      <c r="C10" s="4" t="s">
        <v>67</v>
      </c>
      <c r="D10" s="5">
        <v>55286</v>
      </c>
      <c r="E10" s="5">
        <v>35286</v>
      </c>
      <c r="F10" s="5">
        <v>20000</v>
      </c>
      <c r="G10" s="3">
        <v>26</v>
      </c>
      <c r="H10" s="4">
        <v>0</v>
      </c>
      <c r="I10" s="4">
        <v>0</v>
      </c>
      <c r="J10" s="4">
        <v>26</v>
      </c>
      <c r="K10" s="5" t="s">
        <v>16</v>
      </c>
      <c r="L10" s="5" t="s">
        <v>16</v>
      </c>
      <c r="M10" s="5" t="s">
        <v>16</v>
      </c>
    </row>
    <row r="11" spans="1:13" x14ac:dyDescent="0.25">
      <c r="A11" s="4">
        <v>1767383245</v>
      </c>
      <c r="B11" s="4" t="s">
        <v>60</v>
      </c>
      <c r="C11" s="4" t="s">
        <v>68</v>
      </c>
      <c r="D11" s="5">
        <v>283000</v>
      </c>
      <c r="E11" s="5">
        <v>0</v>
      </c>
      <c r="F11" s="5">
        <v>283000</v>
      </c>
      <c r="G11" s="3">
        <v>15</v>
      </c>
      <c r="H11" s="4">
        <v>10</v>
      </c>
      <c r="I11" s="4">
        <v>5</v>
      </c>
      <c r="J11" s="4">
        <v>0</v>
      </c>
      <c r="K11" s="5" t="s">
        <v>16</v>
      </c>
      <c r="L11" s="5" t="s">
        <v>16</v>
      </c>
      <c r="M11" s="5" t="s">
        <v>16</v>
      </c>
    </row>
    <row r="12" spans="1:13" x14ac:dyDescent="0.25">
      <c r="A12" s="4">
        <v>1767383259</v>
      </c>
      <c r="B12" s="4" t="s">
        <v>60</v>
      </c>
      <c r="C12" s="4" t="s">
        <v>69</v>
      </c>
      <c r="D12" s="5">
        <v>22900</v>
      </c>
      <c r="E12" s="5">
        <v>22900</v>
      </c>
      <c r="F12" s="5">
        <v>0</v>
      </c>
      <c r="G12" s="3">
        <v>37</v>
      </c>
      <c r="H12" s="4"/>
      <c r="I12" s="4">
        <v>16</v>
      </c>
      <c r="J12" s="4">
        <v>21</v>
      </c>
      <c r="K12" s="5" t="s">
        <v>16</v>
      </c>
      <c r="L12" s="5" t="s">
        <v>16</v>
      </c>
      <c r="M12" s="5" t="s">
        <v>16</v>
      </c>
    </row>
    <row r="13" spans="1:13" x14ac:dyDescent="0.25">
      <c r="A13" s="4">
        <v>1767640348</v>
      </c>
      <c r="B13" s="4" t="s">
        <v>60</v>
      </c>
      <c r="C13" s="4" t="s">
        <v>70</v>
      </c>
      <c r="D13" s="5">
        <v>99600</v>
      </c>
      <c r="E13" s="5">
        <v>66600</v>
      </c>
      <c r="F13" s="5">
        <v>33000</v>
      </c>
      <c r="G13" s="3">
        <v>29</v>
      </c>
      <c r="H13" s="4">
        <v>13</v>
      </c>
      <c r="I13" s="4">
        <v>16</v>
      </c>
      <c r="J13" s="4"/>
      <c r="K13" s="5" t="s">
        <v>16</v>
      </c>
      <c r="L13" s="5" t="s">
        <v>16</v>
      </c>
      <c r="M13" s="5" t="s">
        <v>16</v>
      </c>
    </row>
    <row r="14" spans="1:13" x14ac:dyDescent="0.25">
      <c r="A14" s="4">
        <v>1767640389</v>
      </c>
      <c r="B14" s="4" t="s">
        <v>60</v>
      </c>
      <c r="C14" s="4" t="s">
        <v>71</v>
      </c>
      <c r="D14" s="5">
        <v>42480</v>
      </c>
      <c r="E14" s="5">
        <v>42480</v>
      </c>
      <c r="F14" s="5">
        <v>0</v>
      </c>
      <c r="G14" s="3">
        <v>65</v>
      </c>
      <c r="H14" s="4">
        <v>29</v>
      </c>
      <c r="I14" s="4">
        <v>36</v>
      </c>
      <c r="J14" s="4"/>
      <c r="K14" s="5" t="s">
        <v>16</v>
      </c>
      <c r="L14" s="5" t="s">
        <v>16</v>
      </c>
      <c r="M14" s="5" t="s">
        <v>16</v>
      </c>
    </row>
    <row r="15" spans="1:13" x14ac:dyDescent="0.25">
      <c r="A15" s="4">
        <v>1767693932</v>
      </c>
      <c r="B15" s="4" t="s">
        <v>72</v>
      </c>
      <c r="C15" s="4" t="s">
        <v>73</v>
      </c>
      <c r="D15" s="5">
        <v>277440</v>
      </c>
      <c r="E15" s="5">
        <v>277440</v>
      </c>
      <c r="F15" s="5">
        <v>0</v>
      </c>
      <c r="G15" s="3">
        <v>262</v>
      </c>
      <c r="H15" s="4">
        <v>96</v>
      </c>
      <c r="I15" s="4">
        <v>8</v>
      </c>
      <c r="J15" s="4">
        <v>158</v>
      </c>
      <c r="K15" s="5" t="s">
        <v>16</v>
      </c>
      <c r="L15" s="5" t="s">
        <v>16</v>
      </c>
      <c r="M15" s="5" t="s">
        <v>16</v>
      </c>
    </row>
    <row r="16" spans="1:13" x14ac:dyDescent="0.25">
      <c r="A16" s="4">
        <v>1767878203</v>
      </c>
      <c r="B16" s="4" t="s">
        <v>74</v>
      </c>
      <c r="C16" s="4" t="s">
        <v>75</v>
      </c>
      <c r="D16" s="5">
        <v>970754</v>
      </c>
      <c r="E16" s="5">
        <v>970754</v>
      </c>
      <c r="F16" s="5">
        <v>0</v>
      </c>
      <c r="G16" s="3">
        <v>363</v>
      </c>
      <c r="H16" s="4">
        <v>238</v>
      </c>
      <c r="I16" s="4">
        <v>125</v>
      </c>
      <c r="J16" s="4"/>
      <c r="K16" s="5" t="s">
        <v>16</v>
      </c>
      <c r="L16" s="5" t="s">
        <v>16</v>
      </c>
      <c r="M16" s="5" t="s">
        <v>16</v>
      </c>
    </row>
    <row r="17" spans="1:13" x14ac:dyDescent="0.25">
      <c r="A17" s="4">
        <v>1768410413</v>
      </c>
      <c r="B17" s="4" t="s">
        <v>76</v>
      </c>
      <c r="C17" s="4" t="s">
        <v>77</v>
      </c>
      <c r="D17" s="5">
        <v>276305</v>
      </c>
      <c r="E17" s="5">
        <v>206305</v>
      </c>
      <c r="F17" s="5">
        <v>70000</v>
      </c>
      <c r="G17" s="3">
        <v>297</v>
      </c>
      <c r="H17" s="4">
        <v>58</v>
      </c>
      <c r="I17" s="4">
        <v>0</v>
      </c>
      <c r="J17" s="4">
        <v>239</v>
      </c>
      <c r="K17" s="5" t="s">
        <v>16</v>
      </c>
      <c r="L17" s="5" t="s">
        <v>16</v>
      </c>
      <c r="M17" s="5" t="s">
        <v>16</v>
      </c>
    </row>
    <row r="18" spans="1:13" x14ac:dyDescent="0.25">
      <c r="A18" s="1" t="s">
        <v>16</v>
      </c>
      <c r="B18" s="1" t="s">
        <v>16</v>
      </c>
      <c r="C18" s="1" t="s">
        <v>56</v>
      </c>
      <c r="D18" s="6">
        <v>3808805</v>
      </c>
      <c r="E18" s="6">
        <v>3330805</v>
      </c>
      <c r="F18" s="6">
        <v>478000</v>
      </c>
      <c r="G18" s="2">
        <v>1703</v>
      </c>
      <c r="H18" s="1">
        <v>610</v>
      </c>
      <c r="I18" s="1">
        <v>567</v>
      </c>
      <c r="J18" s="1">
        <v>526</v>
      </c>
      <c r="K18" s="6" t="s">
        <v>16</v>
      </c>
      <c r="L18" s="6" t="s">
        <v>16</v>
      </c>
      <c r="M18" s="6" t="s">
        <v>16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3"/>
  <sheetViews>
    <sheetView tabSelected="1" showWhiteSpace="0" topLeftCell="C1" workbookViewId="0">
      <selection activeCell="V5" sqref="V5"/>
    </sheetView>
  </sheetViews>
  <sheetFormatPr defaultRowHeight="13.8" x14ac:dyDescent="0.25"/>
  <cols>
    <col min="1" max="1" width="4.8984375" customWidth="1"/>
    <col min="2" max="2" width="25" customWidth="1"/>
    <col min="3" max="3" width="18.3984375" customWidth="1"/>
    <col min="4" max="4" width="14.5" customWidth="1"/>
    <col min="5" max="5" width="15.3984375" customWidth="1"/>
    <col min="6" max="6" width="16.59765625" customWidth="1"/>
    <col min="7" max="7" width="14.09765625" customWidth="1"/>
    <col min="8" max="8" width="15.59765625" customWidth="1"/>
    <col min="9" max="9" width="6.3984375" customWidth="1"/>
    <col min="10" max="10" width="6.59765625" customWidth="1"/>
    <col min="11" max="11" width="9.296875" customWidth="1"/>
    <col min="12" max="12" width="13.69921875" customWidth="1"/>
    <col min="13" max="13" width="6" customWidth="1"/>
    <col min="14" max="14" width="10.3984375" customWidth="1"/>
    <col min="15" max="15" width="13.09765625" customWidth="1"/>
    <col min="16" max="16" width="9" customWidth="1"/>
    <col min="17" max="17" width="10.59765625" customWidth="1"/>
    <col min="18" max="18" width="13.8984375" customWidth="1"/>
    <col min="19" max="19" width="16" customWidth="1"/>
    <col min="20" max="20" width="17.59765625" customWidth="1"/>
  </cols>
  <sheetData>
    <row r="1" spans="1:20" x14ac:dyDescent="0.25">
      <c r="A1" t="s">
        <v>103</v>
      </c>
      <c r="Q1" s="40" t="s">
        <v>102</v>
      </c>
      <c r="R1" s="40"/>
      <c r="S1" s="40"/>
      <c r="T1" s="40"/>
    </row>
    <row r="2" spans="1:20" ht="14.4" thickBot="1" x14ac:dyDescent="0.3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</row>
    <row r="3" spans="1:20" ht="32.4" customHeight="1" x14ac:dyDescent="0.25">
      <c r="A3" s="41" t="s">
        <v>1</v>
      </c>
      <c r="B3" s="43" t="s">
        <v>2</v>
      </c>
      <c r="C3" s="45" t="s">
        <v>3</v>
      </c>
      <c r="D3" s="47" t="s">
        <v>89</v>
      </c>
      <c r="E3" s="47" t="s">
        <v>5</v>
      </c>
      <c r="F3" s="49" t="s">
        <v>90</v>
      </c>
      <c r="G3" s="47" t="s">
        <v>6</v>
      </c>
      <c r="H3" s="49" t="s">
        <v>91</v>
      </c>
      <c r="I3" s="58" t="s">
        <v>7</v>
      </c>
      <c r="J3" s="57" t="s">
        <v>95</v>
      </c>
      <c r="K3" s="57"/>
      <c r="L3" s="57"/>
      <c r="M3" s="51" t="s">
        <v>96</v>
      </c>
      <c r="N3" s="51"/>
      <c r="O3" s="51"/>
      <c r="P3" s="52" t="s">
        <v>98</v>
      </c>
      <c r="Q3" s="52"/>
      <c r="R3" s="52"/>
      <c r="S3" s="53" t="s">
        <v>99</v>
      </c>
      <c r="T3" s="55" t="s">
        <v>100</v>
      </c>
    </row>
    <row r="4" spans="1:20" ht="69.599999999999994" customHeight="1" thickBot="1" x14ac:dyDescent="0.3">
      <c r="A4" s="42"/>
      <c r="B4" s="44"/>
      <c r="C4" s="46"/>
      <c r="D4" s="48"/>
      <c r="E4" s="48"/>
      <c r="F4" s="50"/>
      <c r="G4" s="48"/>
      <c r="H4" s="50"/>
      <c r="I4" s="59"/>
      <c r="J4" s="24" t="s">
        <v>92</v>
      </c>
      <c r="K4" s="24" t="s">
        <v>93</v>
      </c>
      <c r="L4" s="25" t="s">
        <v>94</v>
      </c>
      <c r="M4" s="26" t="s">
        <v>92</v>
      </c>
      <c r="N4" s="26" t="s">
        <v>93</v>
      </c>
      <c r="O4" s="27" t="s">
        <v>97</v>
      </c>
      <c r="P4" s="28" t="s">
        <v>92</v>
      </c>
      <c r="Q4" s="28" t="s">
        <v>93</v>
      </c>
      <c r="R4" s="29" t="s">
        <v>101</v>
      </c>
      <c r="S4" s="54"/>
      <c r="T4" s="56"/>
    </row>
    <row r="5" spans="1:20" ht="27.6" x14ac:dyDescent="0.25">
      <c r="A5" s="7">
        <v>1</v>
      </c>
      <c r="B5" s="10" t="s">
        <v>14</v>
      </c>
      <c r="C5" s="21" t="s">
        <v>15</v>
      </c>
      <c r="D5" s="22">
        <v>122220</v>
      </c>
      <c r="E5" s="22">
        <v>122220</v>
      </c>
      <c r="F5" s="32">
        <f>E5*0.55</f>
        <v>67221</v>
      </c>
      <c r="G5" s="22">
        <v>0</v>
      </c>
      <c r="H5" s="32"/>
      <c r="I5" s="23">
        <v>29</v>
      </c>
      <c r="J5" s="23">
        <v>10</v>
      </c>
      <c r="K5" s="22">
        <v>500</v>
      </c>
      <c r="L5" s="32">
        <f>J5*K5</f>
        <v>5000</v>
      </c>
      <c r="M5" s="23">
        <v>8</v>
      </c>
      <c r="N5" s="22">
        <v>300</v>
      </c>
      <c r="O5" s="32">
        <f>M5*N5</f>
        <v>2400</v>
      </c>
      <c r="P5" s="23">
        <v>11</v>
      </c>
      <c r="Q5" s="22">
        <v>150</v>
      </c>
      <c r="R5" s="32">
        <f>P5*Q5</f>
        <v>1650</v>
      </c>
      <c r="S5" s="22">
        <f>L5+O5+R5</f>
        <v>9050</v>
      </c>
      <c r="T5" s="36">
        <f>F5+H5+L5+O5+R5</f>
        <v>76271</v>
      </c>
    </row>
    <row r="6" spans="1:20" x14ac:dyDescent="0.25">
      <c r="A6" s="7">
        <v>2</v>
      </c>
      <c r="B6" s="10" t="s">
        <v>58</v>
      </c>
      <c r="C6" s="10" t="s">
        <v>59</v>
      </c>
      <c r="D6" s="11">
        <v>1093220</v>
      </c>
      <c r="E6" s="11">
        <v>1041220</v>
      </c>
      <c r="F6" s="32">
        <f t="shared" ref="F6:F40" si="0">E6*0.55</f>
        <v>572671</v>
      </c>
      <c r="G6" s="11">
        <v>52000</v>
      </c>
      <c r="H6" s="33"/>
      <c r="I6" s="8">
        <v>226</v>
      </c>
      <c r="J6" s="8">
        <v>50</v>
      </c>
      <c r="K6" s="22">
        <v>500</v>
      </c>
      <c r="L6" s="33">
        <f t="shared" ref="L6:L40" si="1">J6*K6</f>
        <v>25000</v>
      </c>
      <c r="M6" s="8">
        <v>176</v>
      </c>
      <c r="N6" s="22">
        <v>300</v>
      </c>
      <c r="O6" s="33">
        <f t="shared" ref="O6:O40" si="2">M6*N6</f>
        <v>52800</v>
      </c>
      <c r="P6" s="8">
        <v>0</v>
      </c>
      <c r="Q6" s="22">
        <v>150</v>
      </c>
      <c r="R6" s="33">
        <f>P6*Q6</f>
        <v>0</v>
      </c>
      <c r="S6" s="11">
        <f t="shared" ref="S6:S40" si="3">L6+O6+R6</f>
        <v>77800</v>
      </c>
      <c r="T6" s="37">
        <f t="shared" ref="T6:T40" si="4">F6+H6+L6+O6+R6</f>
        <v>650471</v>
      </c>
    </row>
    <row r="7" spans="1:20" x14ac:dyDescent="0.25">
      <c r="A7" s="7">
        <v>3</v>
      </c>
      <c r="B7" s="10" t="s">
        <v>17</v>
      </c>
      <c r="C7" s="10" t="s">
        <v>18</v>
      </c>
      <c r="D7" s="11">
        <v>18750</v>
      </c>
      <c r="E7" s="11">
        <v>18750</v>
      </c>
      <c r="F7" s="32">
        <v>10313</v>
      </c>
      <c r="G7" s="11">
        <v>0</v>
      </c>
      <c r="H7" s="33"/>
      <c r="I7" s="8">
        <v>30</v>
      </c>
      <c r="J7" s="8">
        <v>10</v>
      </c>
      <c r="K7" s="22">
        <v>500</v>
      </c>
      <c r="L7" s="33">
        <f t="shared" si="1"/>
        <v>5000</v>
      </c>
      <c r="M7" s="8">
        <v>13</v>
      </c>
      <c r="N7" s="22">
        <v>300</v>
      </c>
      <c r="O7" s="33">
        <f t="shared" si="2"/>
        <v>3900</v>
      </c>
      <c r="P7" s="8">
        <v>7</v>
      </c>
      <c r="Q7" s="22">
        <v>150</v>
      </c>
      <c r="R7" s="33">
        <f t="shared" ref="R7:R40" si="5">P7*Q7</f>
        <v>1050</v>
      </c>
      <c r="S7" s="11">
        <f t="shared" si="3"/>
        <v>9950</v>
      </c>
      <c r="T7" s="37">
        <f t="shared" si="4"/>
        <v>20263</v>
      </c>
    </row>
    <row r="8" spans="1:20" x14ac:dyDescent="0.25">
      <c r="A8" s="7">
        <v>4</v>
      </c>
      <c r="B8" s="10" t="s">
        <v>19</v>
      </c>
      <c r="C8" s="10" t="s">
        <v>20</v>
      </c>
      <c r="D8" s="11">
        <v>62500</v>
      </c>
      <c r="E8" s="11">
        <v>45000</v>
      </c>
      <c r="F8" s="32">
        <f t="shared" si="0"/>
        <v>24750.000000000004</v>
      </c>
      <c r="G8" s="11">
        <v>17500</v>
      </c>
      <c r="H8" s="33"/>
      <c r="I8" s="8">
        <v>97</v>
      </c>
      <c r="J8" s="8">
        <v>9</v>
      </c>
      <c r="K8" s="22">
        <v>500</v>
      </c>
      <c r="L8" s="33">
        <f t="shared" si="1"/>
        <v>4500</v>
      </c>
      <c r="M8" s="8">
        <v>22</v>
      </c>
      <c r="N8" s="22">
        <v>300</v>
      </c>
      <c r="O8" s="33">
        <f t="shared" si="2"/>
        <v>6600</v>
      </c>
      <c r="P8" s="8">
        <v>66</v>
      </c>
      <c r="Q8" s="22">
        <v>150</v>
      </c>
      <c r="R8" s="33">
        <f t="shared" si="5"/>
        <v>9900</v>
      </c>
      <c r="S8" s="11">
        <f t="shared" si="3"/>
        <v>21000</v>
      </c>
      <c r="T8" s="37">
        <f t="shared" si="4"/>
        <v>45750</v>
      </c>
    </row>
    <row r="9" spans="1:20" ht="27.6" x14ac:dyDescent="0.25">
      <c r="A9" s="9" t="s">
        <v>78</v>
      </c>
      <c r="B9" s="10" t="s">
        <v>60</v>
      </c>
      <c r="C9" s="10" t="s">
        <v>61</v>
      </c>
      <c r="D9" s="11">
        <v>390300</v>
      </c>
      <c r="E9" s="11">
        <v>390300</v>
      </c>
      <c r="F9" s="32">
        <f t="shared" si="0"/>
        <v>214665.00000000003</v>
      </c>
      <c r="G9" s="11">
        <v>0</v>
      </c>
      <c r="H9" s="33"/>
      <c r="I9" s="8">
        <v>65</v>
      </c>
      <c r="J9" s="8">
        <v>49</v>
      </c>
      <c r="K9" s="22">
        <v>500</v>
      </c>
      <c r="L9" s="33">
        <f t="shared" si="1"/>
        <v>24500</v>
      </c>
      <c r="M9" s="8">
        <v>16</v>
      </c>
      <c r="N9" s="22">
        <v>300</v>
      </c>
      <c r="O9" s="33">
        <f t="shared" si="2"/>
        <v>4800</v>
      </c>
      <c r="P9" s="8"/>
      <c r="Q9" s="22">
        <v>150</v>
      </c>
      <c r="R9" s="33">
        <f t="shared" si="5"/>
        <v>0</v>
      </c>
      <c r="S9" s="11">
        <f t="shared" si="3"/>
        <v>29300</v>
      </c>
      <c r="T9" s="37">
        <f t="shared" si="4"/>
        <v>243965.00000000003</v>
      </c>
    </row>
    <row r="10" spans="1:20" ht="27.6" x14ac:dyDescent="0.25">
      <c r="A10" s="9" t="s">
        <v>85</v>
      </c>
      <c r="B10" s="10" t="s">
        <v>60</v>
      </c>
      <c r="C10" s="10" t="s">
        <v>62</v>
      </c>
      <c r="D10" s="11">
        <v>52720</v>
      </c>
      <c r="E10" s="11">
        <v>52720</v>
      </c>
      <c r="F10" s="32">
        <f t="shared" si="0"/>
        <v>28996.000000000004</v>
      </c>
      <c r="G10" s="11">
        <v>0</v>
      </c>
      <c r="H10" s="33"/>
      <c r="I10" s="8">
        <v>16</v>
      </c>
      <c r="J10" s="8">
        <v>7</v>
      </c>
      <c r="K10" s="22">
        <v>500</v>
      </c>
      <c r="L10" s="33">
        <f t="shared" si="1"/>
        <v>3500</v>
      </c>
      <c r="M10" s="8">
        <v>7</v>
      </c>
      <c r="N10" s="22">
        <v>300</v>
      </c>
      <c r="O10" s="33">
        <f t="shared" si="2"/>
        <v>2100</v>
      </c>
      <c r="P10" s="8">
        <v>2</v>
      </c>
      <c r="Q10" s="22">
        <v>150</v>
      </c>
      <c r="R10" s="33">
        <f t="shared" si="5"/>
        <v>300</v>
      </c>
      <c r="S10" s="11">
        <f t="shared" si="3"/>
        <v>5900</v>
      </c>
      <c r="T10" s="37">
        <f t="shared" si="4"/>
        <v>34896</v>
      </c>
    </row>
    <row r="11" spans="1:20" ht="27.6" x14ac:dyDescent="0.25">
      <c r="A11" s="9" t="s">
        <v>80</v>
      </c>
      <c r="B11" s="10" t="s">
        <v>60</v>
      </c>
      <c r="C11" s="10" t="s">
        <v>63</v>
      </c>
      <c r="D11" s="11">
        <v>20000</v>
      </c>
      <c r="E11" s="11">
        <v>0</v>
      </c>
      <c r="F11" s="32">
        <f t="shared" si="0"/>
        <v>0</v>
      </c>
      <c r="G11" s="11">
        <v>20000</v>
      </c>
      <c r="H11" s="33">
        <v>15000</v>
      </c>
      <c r="I11" s="8">
        <v>52</v>
      </c>
      <c r="J11" s="8">
        <v>8</v>
      </c>
      <c r="K11" s="22">
        <v>500</v>
      </c>
      <c r="L11" s="33">
        <f t="shared" si="1"/>
        <v>4000</v>
      </c>
      <c r="M11" s="8">
        <v>34</v>
      </c>
      <c r="N11" s="22">
        <v>300</v>
      </c>
      <c r="O11" s="33">
        <f t="shared" si="2"/>
        <v>10200</v>
      </c>
      <c r="P11" s="8">
        <v>10</v>
      </c>
      <c r="Q11" s="22">
        <v>150</v>
      </c>
      <c r="R11" s="33">
        <f t="shared" si="5"/>
        <v>1500</v>
      </c>
      <c r="S11" s="11">
        <f t="shared" si="3"/>
        <v>15700</v>
      </c>
      <c r="T11" s="37">
        <f t="shared" si="4"/>
        <v>30700</v>
      </c>
    </row>
    <row r="12" spans="1:20" ht="27.6" x14ac:dyDescent="0.25">
      <c r="A12" s="9" t="s">
        <v>86</v>
      </c>
      <c r="B12" s="10" t="s">
        <v>60</v>
      </c>
      <c r="C12" s="10" t="s">
        <v>64</v>
      </c>
      <c r="D12" s="11">
        <v>14000</v>
      </c>
      <c r="E12" s="11">
        <v>14000</v>
      </c>
      <c r="F12" s="32">
        <f t="shared" si="0"/>
        <v>7700.0000000000009</v>
      </c>
      <c r="G12" s="11">
        <v>0</v>
      </c>
      <c r="H12" s="33"/>
      <c r="I12" s="8">
        <v>70</v>
      </c>
      <c r="J12" s="8"/>
      <c r="K12" s="22">
        <v>500</v>
      </c>
      <c r="L12" s="33">
        <f t="shared" si="1"/>
        <v>0</v>
      </c>
      <c r="M12" s="8"/>
      <c r="N12" s="22">
        <v>300</v>
      </c>
      <c r="O12" s="33">
        <f t="shared" si="2"/>
        <v>0</v>
      </c>
      <c r="P12" s="8">
        <v>70</v>
      </c>
      <c r="Q12" s="22">
        <v>150</v>
      </c>
      <c r="R12" s="33">
        <f t="shared" si="5"/>
        <v>10500</v>
      </c>
      <c r="S12" s="11">
        <f t="shared" si="3"/>
        <v>10500</v>
      </c>
      <c r="T12" s="37">
        <f t="shared" si="4"/>
        <v>18200</v>
      </c>
    </row>
    <row r="13" spans="1:20" ht="27.6" x14ac:dyDescent="0.25">
      <c r="A13" s="9" t="s">
        <v>82</v>
      </c>
      <c r="B13" s="10" t="s">
        <v>60</v>
      </c>
      <c r="C13" s="10" t="s">
        <v>65</v>
      </c>
      <c r="D13" s="11">
        <v>65660</v>
      </c>
      <c r="E13" s="11">
        <v>65660</v>
      </c>
      <c r="F13" s="32">
        <f t="shared" si="0"/>
        <v>36113</v>
      </c>
      <c r="G13" s="11">
        <v>0</v>
      </c>
      <c r="H13" s="33"/>
      <c r="I13" s="8">
        <v>83</v>
      </c>
      <c r="J13" s="8">
        <v>52</v>
      </c>
      <c r="K13" s="22">
        <v>500</v>
      </c>
      <c r="L13" s="33">
        <f t="shared" si="1"/>
        <v>26000</v>
      </c>
      <c r="M13" s="8">
        <v>31</v>
      </c>
      <c r="N13" s="22">
        <v>300</v>
      </c>
      <c r="O13" s="33">
        <f t="shared" si="2"/>
        <v>9300</v>
      </c>
      <c r="P13" s="8"/>
      <c r="Q13" s="22">
        <v>150</v>
      </c>
      <c r="R13" s="33">
        <f t="shared" si="5"/>
        <v>0</v>
      </c>
      <c r="S13" s="11">
        <f t="shared" si="3"/>
        <v>35300</v>
      </c>
      <c r="T13" s="37">
        <f t="shared" si="4"/>
        <v>71413</v>
      </c>
    </row>
    <row r="14" spans="1:20" ht="27.6" x14ac:dyDescent="0.25">
      <c r="A14" s="9" t="s">
        <v>84</v>
      </c>
      <c r="B14" s="10" t="s">
        <v>60</v>
      </c>
      <c r="C14" s="10" t="s">
        <v>66</v>
      </c>
      <c r="D14" s="11">
        <v>145140</v>
      </c>
      <c r="E14" s="11">
        <v>145140</v>
      </c>
      <c r="F14" s="32">
        <f t="shared" si="0"/>
        <v>79827</v>
      </c>
      <c r="G14" s="11">
        <v>0</v>
      </c>
      <c r="H14" s="33"/>
      <c r="I14" s="8">
        <v>97</v>
      </c>
      <c r="J14" s="8">
        <v>0</v>
      </c>
      <c r="K14" s="22">
        <v>500</v>
      </c>
      <c r="L14" s="33">
        <f t="shared" si="1"/>
        <v>0</v>
      </c>
      <c r="M14" s="8">
        <v>97</v>
      </c>
      <c r="N14" s="22">
        <v>300</v>
      </c>
      <c r="O14" s="33">
        <f t="shared" si="2"/>
        <v>29100</v>
      </c>
      <c r="P14" s="8">
        <v>0</v>
      </c>
      <c r="Q14" s="22">
        <v>150</v>
      </c>
      <c r="R14" s="33">
        <f t="shared" si="5"/>
        <v>0</v>
      </c>
      <c r="S14" s="11">
        <f t="shared" si="3"/>
        <v>29100</v>
      </c>
      <c r="T14" s="37">
        <f t="shared" si="4"/>
        <v>108927</v>
      </c>
    </row>
    <row r="15" spans="1:20" ht="27.6" x14ac:dyDescent="0.25">
      <c r="A15" s="9" t="s">
        <v>79</v>
      </c>
      <c r="B15" s="10" t="s">
        <v>60</v>
      </c>
      <c r="C15" s="10" t="s">
        <v>67</v>
      </c>
      <c r="D15" s="11">
        <v>55286</v>
      </c>
      <c r="E15" s="11">
        <v>35286</v>
      </c>
      <c r="F15" s="32">
        <v>19407</v>
      </c>
      <c r="G15" s="11">
        <v>20000</v>
      </c>
      <c r="H15" s="33"/>
      <c r="I15" s="8">
        <v>26</v>
      </c>
      <c r="J15" s="8">
        <v>0</v>
      </c>
      <c r="K15" s="22">
        <v>500</v>
      </c>
      <c r="L15" s="33">
        <f t="shared" si="1"/>
        <v>0</v>
      </c>
      <c r="M15" s="8">
        <v>0</v>
      </c>
      <c r="N15" s="22">
        <v>300</v>
      </c>
      <c r="O15" s="33">
        <f t="shared" si="2"/>
        <v>0</v>
      </c>
      <c r="P15" s="8">
        <v>26</v>
      </c>
      <c r="Q15" s="22">
        <v>150</v>
      </c>
      <c r="R15" s="33">
        <f t="shared" si="5"/>
        <v>3900</v>
      </c>
      <c r="S15" s="11">
        <f t="shared" si="3"/>
        <v>3900</v>
      </c>
      <c r="T15" s="37">
        <f t="shared" si="4"/>
        <v>23307</v>
      </c>
    </row>
    <row r="16" spans="1:20" ht="27.6" x14ac:dyDescent="0.25">
      <c r="A16" s="9" t="s">
        <v>83</v>
      </c>
      <c r="B16" s="10" t="s">
        <v>60</v>
      </c>
      <c r="C16" s="10" t="s">
        <v>68</v>
      </c>
      <c r="D16" s="11">
        <v>283000</v>
      </c>
      <c r="E16" s="11">
        <v>0</v>
      </c>
      <c r="F16" s="32">
        <f t="shared" si="0"/>
        <v>0</v>
      </c>
      <c r="G16" s="11">
        <v>283000</v>
      </c>
      <c r="H16" s="33">
        <v>30000</v>
      </c>
      <c r="I16" s="8">
        <v>15</v>
      </c>
      <c r="J16" s="8">
        <v>10</v>
      </c>
      <c r="K16" s="22">
        <v>500</v>
      </c>
      <c r="L16" s="33">
        <f t="shared" si="1"/>
        <v>5000</v>
      </c>
      <c r="M16" s="8">
        <v>5</v>
      </c>
      <c r="N16" s="22">
        <v>300</v>
      </c>
      <c r="O16" s="33">
        <f t="shared" si="2"/>
        <v>1500</v>
      </c>
      <c r="P16" s="8">
        <v>0</v>
      </c>
      <c r="Q16" s="22">
        <v>150</v>
      </c>
      <c r="R16" s="33">
        <f t="shared" si="5"/>
        <v>0</v>
      </c>
      <c r="S16" s="11">
        <f t="shared" si="3"/>
        <v>6500</v>
      </c>
      <c r="T16" s="37">
        <f t="shared" si="4"/>
        <v>36500</v>
      </c>
    </row>
    <row r="17" spans="1:20" ht="27.6" x14ac:dyDescent="0.25">
      <c r="A17" s="9" t="s">
        <v>81</v>
      </c>
      <c r="B17" s="10" t="s">
        <v>60</v>
      </c>
      <c r="C17" s="10" t="s">
        <v>69</v>
      </c>
      <c r="D17" s="11">
        <v>22900</v>
      </c>
      <c r="E17" s="11">
        <v>22900</v>
      </c>
      <c r="F17" s="32">
        <f t="shared" si="0"/>
        <v>12595.000000000002</v>
      </c>
      <c r="G17" s="11">
        <v>0</v>
      </c>
      <c r="H17" s="33"/>
      <c r="I17" s="8">
        <v>37</v>
      </c>
      <c r="J17" s="8"/>
      <c r="K17" s="22">
        <v>500</v>
      </c>
      <c r="L17" s="33">
        <f t="shared" si="1"/>
        <v>0</v>
      </c>
      <c r="M17" s="8">
        <v>16</v>
      </c>
      <c r="N17" s="22">
        <v>300</v>
      </c>
      <c r="O17" s="33">
        <f t="shared" si="2"/>
        <v>4800</v>
      </c>
      <c r="P17" s="8">
        <v>21</v>
      </c>
      <c r="Q17" s="22">
        <v>150</v>
      </c>
      <c r="R17" s="33">
        <f t="shared" si="5"/>
        <v>3150</v>
      </c>
      <c r="S17" s="11">
        <f t="shared" si="3"/>
        <v>7950</v>
      </c>
      <c r="T17" s="37">
        <f t="shared" si="4"/>
        <v>20545</v>
      </c>
    </row>
    <row r="18" spans="1:20" ht="27.6" x14ac:dyDescent="0.25">
      <c r="A18" s="9" t="s">
        <v>87</v>
      </c>
      <c r="B18" s="10" t="s">
        <v>60</v>
      </c>
      <c r="C18" s="10" t="s">
        <v>70</v>
      </c>
      <c r="D18" s="11">
        <v>99600</v>
      </c>
      <c r="E18" s="11">
        <v>66600</v>
      </c>
      <c r="F18" s="32">
        <f t="shared" si="0"/>
        <v>36630</v>
      </c>
      <c r="G18" s="11">
        <v>33000</v>
      </c>
      <c r="H18" s="33"/>
      <c r="I18" s="8">
        <v>29</v>
      </c>
      <c r="J18" s="8">
        <v>13</v>
      </c>
      <c r="K18" s="22">
        <v>500</v>
      </c>
      <c r="L18" s="33">
        <f t="shared" si="1"/>
        <v>6500</v>
      </c>
      <c r="M18" s="8">
        <v>16</v>
      </c>
      <c r="N18" s="22">
        <v>300</v>
      </c>
      <c r="O18" s="33">
        <f t="shared" si="2"/>
        <v>4800</v>
      </c>
      <c r="P18" s="8"/>
      <c r="Q18" s="22">
        <v>150</v>
      </c>
      <c r="R18" s="33">
        <f t="shared" si="5"/>
        <v>0</v>
      </c>
      <c r="S18" s="11">
        <f t="shared" si="3"/>
        <v>11300</v>
      </c>
      <c r="T18" s="37">
        <f t="shared" si="4"/>
        <v>47930</v>
      </c>
    </row>
    <row r="19" spans="1:20" ht="27.6" x14ac:dyDescent="0.25">
      <c r="A19" s="9" t="s">
        <v>88</v>
      </c>
      <c r="B19" s="10" t="s">
        <v>60</v>
      </c>
      <c r="C19" s="10" t="s">
        <v>71</v>
      </c>
      <c r="D19" s="11">
        <v>42480</v>
      </c>
      <c r="E19" s="11">
        <v>42480</v>
      </c>
      <c r="F19" s="32">
        <f t="shared" si="0"/>
        <v>23364.000000000004</v>
      </c>
      <c r="G19" s="11">
        <v>0</v>
      </c>
      <c r="H19" s="33"/>
      <c r="I19" s="8">
        <v>65</v>
      </c>
      <c r="J19" s="8">
        <v>29</v>
      </c>
      <c r="K19" s="22">
        <v>500</v>
      </c>
      <c r="L19" s="33">
        <f t="shared" si="1"/>
        <v>14500</v>
      </c>
      <c r="M19" s="8">
        <v>36</v>
      </c>
      <c r="N19" s="22">
        <v>300</v>
      </c>
      <c r="O19" s="33">
        <f t="shared" si="2"/>
        <v>10800</v>
      </c>
      <c r="P19" s="8"/>
      <c r="Q19" s="22">
        <v>150</v>
      </c>
      <c r="R19" s="33">
        <f t="shared" si="5"/>
        <v>0</v>
      </c>
      <c r="S19" s="11">
        <f t="shared" si="3"/>
        <v>25300</v>
      </c>
      <c r="T19" s="37">
        <f t="shared" si="4"/>
        <v>48664</v>
      </c>
    </row>
    <row r="20" spans="1:20" ht="27.6" x14ac:dyDescent="0.25">
      <c r="A20" s="7">
        <v>6</v>
      </c>
      <c r="B20" s="10" t="s">
        <v>21</v>
      </c>
      <c r="C20" s="10" t="s">
        <v>22</v>
      </c>
      <c r="D20" s="11">
        <v>10020</v>
      </c>
      <c r="E20" s="11">
        <v>10020</v>
      </c>
      <c r="F20" s="32">
        <f t="shared" si="0"/>
        <v>5511</v>
      </c>
      <c r="G20" s="11">
        <v>0</v>
      </c>
      <c r="H20" s="33"/>
      <c r="I20" s="8">
        <v>12</v>
      </c>
      <c r="J20" s="8">
        <v>0</v>
      </c>
      <c r="K20" s="22">
        <v>500</v>
      </c>
      <c r="L20" s="33">
        <f t="shared" si="1"/>
        <v>0</v>
      </c>
      <c r="M20" s="8">
        <v>0</v>
      </c>
      <c r="N20" s="22">
        <v>300</v>
      </c>
      <c r="O20" s="33">
        <f t="shared" si="2"/>
        <v>0</v>
      </c>
      <c r="P20" s="8">
        <v>12</v>
      </c>
      <c r="Q20" s="22">
        <v>150</v>
      </c>
      <c r="R20" s="33">
        <f t="shared" si="5"/>
        <v>1800</v>
      </c>
      <c r="S20" s="11">
        <f t="shared" si="3"/>
        <v>1800</v>
      </c>
      <c r="T20" s="37">
        <f t="shared" si="4"/>
        <v>7311</v>
      </c>
    </row>
    <row r="21" spans="1:20" ht="27.6" x14ac:dyDescent="0.25">
      <c r="A21" s="7">
        <v>7</v>
      </c>
      <c r="B21" s="10" t="s">
        <v>72</v>
      </c>
      <c r="C21" s="10" t="s">
        <v>73</v>
      </c>
      <c r="D21" s="11">
        <v>277440</v>
      </c>
      <c r="E21" s="11">
        <v>277440</v>
      </c>
      <c r="F21" s="32">
        <f t="shared" si="0"/>
        <v>152592</v>
      </c>
      <c r="G21" s="11">
        <v>0</v>
      </c>
      <c r="H21" s="33"/>
      <c r="I21" s="8">
        <v>262</v>
      </c>
      <c r="J21" s="8">
        <v>96</v>
      </c>
      <c r="K21" s="22">
        <v>500</v>
      </c>
      <c r="L21" s="33">
        <f t="shared" si="1"/>
        <v>48000</v>
      </c>
      <c r="M21" s="8">
        <v>8</v>
      </c>
      <c r="N21" s="22">
        <v>300</v>
      </c>
      <c r="O21" s="33">
        <f t="shared" si="2"/>
        <v>2400</v>
      </c>
      <c r="P21" s="8">
        <v>158</v>
      </c>
      <c r="Q21" s="22">
        <v>150</v>
      </c>
      <c r="R21" s="33">
        <f t="shared" si="5"/>
        <v>23700</v>
      </c>
      <c r="S21" s="11">
        <f t="shared" si="3"/>
        <v>74100</v>
      </c>
      <c r="T21" s="37">
        <f t="shared" si="4"/>
        <v>226692</v>
      </c>
    </row>
    <row r="22" spans="1:20" ht="27.6" x14ac:dyDescent="0.25">
      <c r="A22" s="7">
        <v>8</v>
      </c>
      <c r="B22" s="10" t="s">
        <v>74</v>
      </c>
      <c r="C22" s="10" t="s">
        <v>75</v>
      </c>
      <c r="D22" s="11">
        <v>970754</v>
      </c>
      <c r="E22" s="11">
        <v>970754</v>
      </c>
      <c r="F22" s="32">
        <v>533915</v>
      </c>
      <c r="G22" s="11">
        <v>0</v>
      </c>
      <c r="H22" s="33"/>
      <c r="I22" s="8">
        <v>363</v>
      </c>
      <c r="J22" s="8">
        <v>238</v>
      </c>
      <c r="K22" s="22">
        <v>500</v>
      </c>
      <c r="L22" s="33">
        <f t="shared" si="1"/>
        <v>119000</v>
      </c>
      <c r="M22" s="8">
        <v>125</v>
      </c>
      <c r="N22" s="22">
        <v>300</v>
      </c>
      <c r="O22" s="33">
        <f t="shared" si="2"/>
        <v>37500</v>
      </c>
      <c r="P22" s="8"/>
      <c r="Q22" s="22">
        <v>150</v>
      </c>
      <c r="R22" s="33">
        <f t="shared" si="5"/>
        <v>0</v>
      </c>
      <c r="S22" s="11">
        <f t="shared" si="3"/>
        <v>156500</v>
      </c>
      <c r="T22" s="37">
        <f t="shared" si="4"/>
        <v>690415</v>
      </c>
    </row>
    <row r="23" spans="1:20" ht="27.6" x14ac:dyDescent="0.25">
      <c r="A23" s="7">
        <v>9</v>
      </c>
      <c r="B23" s="10" t="s">
        <v>23</v>
      </c>
      <c r="C23" s="10" t="s">
        <v>24</v>
      </c>
      <c r="D23" s="11">
        <v>62800</v>
      </c>
      <c r="E23" s="11">
        <v>5000</v>
      </c>
      <c r="F23" s="32">
        <f t="shared" si="0"/>
        <v>2750</v>
      </c>
      <c r="G23" s="11">
        <v>57800</v>
      </c>
      <c r="H23" s="33"/>
      <c r="I23" s="8">
        <v>35</v>
      </c>
      <c r="J23" s="8">
        <v>0</v>
      </c>
      <c r="K23" s="22">
        <v>500</v>
      </c>
      <c r="L23" s="33">
        <f t="shared" si="1"/>
        <v>0</v>
      </c>
      <c r="M23" s="8">
        <v>0</v>
      </c>
      <c r="N23" s="22">
        <v>300</v>
      </c>
      <c r="O23" s="33">
        <f t="shared" si="2"/>
        <v>0</v>
      </c>
      <c r="P23" s="8">
        <v>35</v>
      </c>
      <c r="Q23" s="22">
        <v>150</v>
      </c>
      <c r="R23" s="33">
        <f t="shared" si="5"/>
        <v>5250</v>
      </c>
      <c r="S23" s="11">
        <f t="shared" si="3"/>
        <v>5250</v>
      </c>
      <c r="T23" s="37">
        <f t="shared" si="4"/>
        <v>8000</v>
      </c>
    </row>
    <row r="24" spans="1:20" ht="27.6" x14ac:dyDescent="0.25">
      <c r="A24" s="7">
        <v>10</v>
      </c>
      <c r="B24" s="10" t="s">
        <v>25</v>
      </c>
      <c r="C24" s="10" t="s">
        <v>26</v>
      </c>
      <c r="D24" s="11">
        <v>0</v>
      </c>
      <c r="E24" s="11">
        <v>0</v>
      </c>
      <c r="F24" s="32">
        <f t="shared" si="0"/>
        <v>0</v>
      </c>
      <c r="G24" s="11">
        <v>0</v>
      </c>
      <c r="H24" s="33"/>
      <c r="I24" s="8">
        <v>120</v>
      </c>
      <c r="J24" s="8">
        <v>0</v>
      </c>
      <c r="K24" s="22">
        <v>500</v>
      </c>
      <c r="L24" s="33">
        <f t="shared" si="1"/>
        <v>0</v>
      </c>
      <c r="M24" s="8">
        <v>0</v>
      </c>
      <c r="N24" s="22">
        <v>300</v>
      </c>
      <c r="O24" s="33">
        <f t="shared" si="2"/>
        <v>0</v>
      </c>
      <c r="P24" s="8">
        <v>120</v>
      </c>
      <c r="Q24" s="22">
        <v>150</v>
      </c>
      <c r="R24" s="33">
        <f t="shared" si="5"/>
        <v>18000</v>
      </c>
      <c r="S24" s="11">
        <f t="shared" si="3"/>
        <v>18000</v>
      </c>
      <c r="T24" s="37">
        <f t="shared" si="4"/>
        <v>18000</v>
      </c>
    </row>
    <row r="25" spans="1:20" ht="27.6" x14ac:dyDescent="0.25">
      <c r="A25" s="7">
        <v>11</v>
      </c>
      <c r="B25" s="10" t="s">
        <v>27</v>
      </c>
      <c r="C25" s="10" t="s">
        <v>28</v>
      </c>
      <c r="D25" s="11">
        <v>25680</v>
      </c>
      <c r="E25" s="11">
        <v>25680</v>
      </c>
      <c r="F25" s="32">
        <f t="shared" si="0"/>
        <v>14124.000000000002</v>
      </c>
      <c r="G25" s="11">
        <v>0</v>
      </c>
      <c r="H25" s="33"/>
      <c r="I25" s="8">
        <v>13</v>
      </c>
      <c r="J25" s="8">
        <v>10</v>
      </c>
      <c r="K25" s="22">
        <v>500</v>
      </c>
      <c r="L25" s="33">
        <f t="shared" si="1"/>
        <v>5000</v>
      </c>
      <c r="M25" s="8"/>
      <c r="N25" s="22">
        <v>300</v>
      </c>
      <c r="O25" s="33">
        <f t="shared" si="2"/>
        <v>0</v>
      </c>
      <c r="P25" s="8">
        <v>3</v>
      </c>
      <c r="Q25" s="22">
        <v>150</v>
      </c>
      <c r="R25" s="33">
        <f t="shared" si="5"/>
        <v>450</v>
      </c>
      <c r="S25" s="11">
        <f t="shared" si="3"/>
        <v>5450</v>
      </c>
      <c r="T25" s="37">
        <f t="shared" si="4"/>
        <v>19574</v>
      </c>
    </row>
    <row r="26" spans="1:20" ht="27.6" x14ac:dyDescent="0.25">
      <c r="A26" s="7">
        <v>12</v>
      </c>
      <c r="B26" s="10" t="s">
        <v>29</v>
      </c>
      <c r="C26" s="10" t="s">
        <v>30</v>
      </c>
      <c r="D26" s="11">
        <v>36640</v>
      </c>
      <c r="E26" s="11">
        <v>14640</v>
      </c>
      <c r="F26" s="32">
        <f t="shared" si="0"/>
        <v>8052.0000000000009</v>
      </c>
      <c r="G26" s="11">
        <v>22000</v>
      </c>
      <c r="H26" s="33"/>
      <c r="I26" s="8">
        <v>21</v>
      </c>
      <c r="J26" s="8">
        <v>5</v>
      </c>
      <c r="K26" s="22">
        <v>500</v>
      </c>
      <c r="L26" s="33">
        <f t="shared" si="1"/>
        <v>2500</v>
      </c>
      <c r="M26" s="8">
        <v>15</v>
      </c>
      <c r="N26" s="22">
        <v>300</v>
      </c>
      <c r="O26" s="33">
        <f t="shared" si="2"/>
        <v>4500</v>
      </c>
      <c r="P26" s="8">
        <v>1</v>
      </c>
      <c r="Q26" s="22">
        <v>150</v>
      </c>
      <c r="R26" s="33">
        <f t="shared" si="5"/>
        <v>150</v>
      </c>
      <c r="S26" s="11">
        <f t="shared" si="3"/>
        <v>7150</v>
      </c>
      <c r="T26" s="37">
        <f t="shared" si="4"/>
        <v>15202</v>
      </c>
    </row>
    <row r="27" spans="1:20" x14ac:dyDescent="0.25">
      <c r="A27" s="7">
        <v>13</v>
      </c>
      <c r="B27" s="10" t="s">
        <v>31</v>
      </c>
      <c r="C27" s="10" t="s">
        <v>32</v>
      </c>
      <c r="D27" s="11">
        <v>212755</v>
      </c>
      <c r="E27" s="11">
        <v>196355</v>
      </c>
      <c r="F27" s="32">
        <v>107995</v>
      </c>
      <c r="G27" s="11">
        <v>16400</v>
      </c>
      <c r="H27" s="33"/>
      <c r="I27" s="8">
        <v>320</v>
      </c>
      <c r="J27" s="8">
        <v>137</v>
      </c>
      <c r="K27" s="22">
        <v>500</v>
      </c>
      <c r="L27" s="33">
        <f t="shared" si="1"/>
        <v>68500</v>
      </c>
      <c r="M27" s="8">
        <v>64</v>
      </c>
      <c r="N27" s="22">
        <v>300</v>
      </c>
      <c r="O27" s="33">
        <f t="shared" si="2"/>
        <v>19200</v>
      </c>
      <c r="P27" s="8">
        <v>119</v>
      </c>
      <c r="Q27" s="22">
        <v>150</v>
      </c>
      <c r="R27" s="33">
        <f t="shared" si="5"/>
        <v>17850</v>
      </c>
      <c r="S27" s="11">
        <f t="shared" si="3"/>
        <v>105550</v>
      </c>
      <c r="T27" s="37">
        <f t="shared" si="4"/>
        <v>213545</v>
      </c>
    </row>
    <row r="28" spans="1:20" ht="27.6" x14ac:dyDescent="0.25">
      <c r="A28" s="7">
        <v>14</v>
      </c>
      <c r="B28" s="10" t="s">
        <v>33</v>
      </c>
      <c r="C28" s="10" t="s">
        <v>34</v>
      </c>
      <c r="D28" s="11">
        <v>40500</v>
      </c>
      <c r="E28" s="11">
        <v>20500</v>
      </c>
      <c r="F28" s="32">
        <f t="shared" si="0"/>
        <v>11275.000000000002</v>
      </c>
      <c r="G28" s="11">
        <v>20000</v>
      </c>
      <c r="H28" s="33"/>
      <c r="I28" s="8">
        <v>85</v>
      </c>
      <c r="J28" s="8">
        <v>9</v>
      </c>
      <c r="K28" s="22">
        <v>500</v>
      </c>
      <c r="L28" s="33">
        <f t="shared" si="1"/>
        <v>4500</v>
      </c>
      <c r="M28" s="8">
        <v>21</v>
      </c>
      <c r="N28" s="22">
        <v>300</v>
      </c>
      <c r="O28" s="33">
        <f t="shared" si="2"/>
        <v>6300</v>
      </c>
      <c r="P28" s="8">
        <v>55</v>
      </c>
      <c r="Q28" s="22">
        <v>150</v>
      </c>
      <c r="R28" s="33">
        <f t="shared" si="5"/>
        <v>8250</v>
      </c>
      <c r="S28" s="11">
        <f t="shared" si="3"/>
        <v>19050</v>
      </c>
      <c r="T28" s="37">
        <f t="shared" si="4"/>
        <v>30325</v>
      </c>
    </row>
    <row r="29" spans="1:20" x14ac:dyDescent="0.25">
      <c r="A29" s="7">
        <v>15</v>
      </c>
      <c r="B29" s="10" t="s">
        <v>35</v>
      </c>
      <c r="C29" s="10" t="s">
        <v>36</v>
      </c>
      <c r="D29" s="11">
        <v>10000</v>
      </c>
      <c r="E29" s="11">
        <v>0</v>
      </c>
      <c r="F29" s="32">
        <f t="shared" si="0"/>
        <v>0</v>
      </c>
      <c r="G29" s="11">
        <v>10000</v>
      </c>
      <c r="H29" s="33">
        <v>5000</v>
      </c>
      <c r="I29" s="8">
        <v>0</v>
      </c>
      <c r="J29" s="8"/>
      <c r="K29" s="22">
        <v>500</v>
      </c>
      <c r="L29" s="33">
        <f t="shared" si="1"/>
        <v>0</v>
      </c>
      <c r="M29" s="8"/>
      <c r="N29" s="22">
        <v>300</v>
      </c>
      <c r="O29" s="33">
        <f t="shared" si="2"/>
        <v>0</v>
      </c>
      <c r="P29" s="8"/>
      <c r="Q29" s="22">
        <v>150</v>
      </c>
      <c r="R29" s="33">
        <f t="shared" si="5"/>
        <v>0</v>
      </c>
      <c r="S29" s="11">
        <f t="shared" si="3"/>
        <v>0</v>
      </c>
      <c r="T29" s="37">
        <f t="shared" si="4"/>
        <v>5000</v>
      </c>
    </row>
    <row r="30" spans="1:20" ht="27.6" x14ac:dyDescent="0.25">
      <c r="A30" s="7">
        <v>16</v>
      </c>
      <c r="B30" s="10" t="s">
        <v>37</v>
      </c>
      <c r="C30" s="10" t="s">
        <v>38</v>
      </c>
      <c r="D30" s="11">
        <v>15000</v>
      </c>
      <c r="E30" s="11">
        <v>0</v>
      </c>
      <c r="F30" s="32">
        <f t="shared" si="0"/>
        <v>0</v>
      </c>
      <c r="G30" s="11">
        <v>15000</v>
      </c>
      <c r="H30" s="33">
        <v>13000</v>
      </c>
      <c r="I30" s="8">
        <v>12</v>
      </c>
      <c r="J30" s="8">
        <v>3</v>
      </c>
      <c r="K30" s="22">
        <v>500</v>
      </c>
      <c r="L30" s="33">
        <f t="shared" si="1"/>
        <v>1500</v>
      </c>
      <c r="M30" s="8">
        <v>3</v>
      </c>
      <c r="N30" s="22">
        <v>300</v>
      </c>
      <c r="O30" s="33">
        <f t="shared" si="2"/>
        <v>900</v>
      </c>
      <c r="P30" s="8">
        <v>6</v>
      </c>
      <c r="Q30" s="22">
        <v>150</v>
      </c>
      <c r="R30" s="33">
        <f t="shared" si="5"/>
        <v>900</v>
      </c>
      <c r="S30" s="11">
        <f t="shared" si="3"/>
        <v>3300</v>
      </c>
      <c r="T30" s="37">
        <f t="shared" si="4"/>
        <v>16300</v>
      </c>
    </row>
    <row r="31" spans="1:20" ht="27.6" x14ac:dyDescent="0.25">
      <c r="A31" s="7">
        <v>17</v>
      </c>
      <c r="B31" s="10" t="s">
        <v>39</v>
      </c>
      <c r="C31" s="10" t="s">
        <v>40</v>
      </c>
      <c r="D31" s="11">
        <v>25974</v>
      </c>
      <c r="E31" s="11">
        <v>25974</v>
      </c>
      <c r="F31" s="32">
        <v>14286</v>
      </c>
      <c r="G31" s="11">
        <v>0</v>
      </c>
      <c r="H31" s="33"/>
      <c r="I31" s="8">
        <v>18</v>
      </c>
      <c r="J31" s="8">
        <v>8</v>
      </c>
      <c r="K31" s="22">
        <v>500</v>
      </c>
      <c r="L31" s="33">
        <f t="shared" si="1"/>
        <v>4000</v>
      </c>
      <c r="M31" s="8">
        <v>0</v>
      </c>
      <c r="N31" s="22">
        <v>300</v>
      </c>
      <c r="O31" s="33">
        <f t="shared" si="2"/>
        <v>0</v>
      </c>
      <c r="P31" s="8">
        <v>10</v>
      </c>
      <c r="Q31" s="22">
        <v>150</v>
      </c>
      <c r="R31" s="33">
        <f t="shared" si="5"/>
        <v>1500</v>
      </c>
      <c r="S31" s="11">
        <f t="shared" si="3"/>
        <v>5500</v>
      </c>
      <c r="T31" s="37">
        <f t="shared" si="4"/>
        <v>19786</v>
      </c>
    </row>
    <row r="32" spans="1:20" ht="27.6" x14ac:dyDescent="0.25">
      <c r="A32" s="7">
        <v>18</v>
      </c>
      <c r="B32" s="10" t="s">
        <v>41</v>
      </c>
      <c r="C32" s="10" t="s">
        <v>42</v>
      </c>
      <c r="D32" s="11">
        <v>0</v>
      </c>
      <c r="E32" s="11">
        <v>0</v>
      </c>
      <c r="F32" s="32">
        <f t="shared" si="0"/>
        <v>0</v>
      </c>
      <c r="G32" s="11">
        <v>0</v>
      </c>
      <c r="H32" s="33"/>
      <c r="I32" s="8">
        <v>15</v>
      </c>
      <c r="J32" s="8">
        <v>0</v>
      </c>
      <c r="K32" s="22">
        <v>500</v>
      </c>
      <c r="L32" s="33">
        <f t="shared" si="1"/>
        <v>0</v>
      </c>
      <c r="M32" s="8">
        <v>0</v>
      </c>
      <c r="N32" s="22">
        <v>300</v>
      </c>
      <c r="O32" s="33">
        <f t="shared" si="2"/>
        <v>0</v>
      </c>
      <c r="P32" s="8">
        <v>15</v>
      </c>
      <c r="Q32" s="22">
        <v>150</v>
      </c>
      <c r="R32" s="33">
        <f t="shared" si="5"/>
        <v>2250</v>
      </c>
      <c r="S32" s="11">
        <f t="shared" si="3"/>
        <v>2250</v>
      </c>
      <c r="T32" s="37">
        <f t="shared" si="4"/>
        <v>2250</v>
      </c>
    </row>
    <row r="33" spans="1:20" ht="41.4" x14ac:dyDescent="0.25">
      <c r="A33" s="7">
        <v>19</v>
      </c>
      <c r="B33" s="10" t="s">
        <v>43</v>
      </c>
      <c r="C33" s="10" t="s">
        <v>44</v>
      </c>
      <c r="D33" s="11">
        <v>20000</v>
      </c>
      <c r="E33" s="11">
        <v>10000</v>
      </c>
      <c r="F33" s="32">
        <f t="shared" si="0"/>
        <v>5500</v>
      </c>
      <c r="G33" s="11">
        <v>10000</v>
      </c>
      <c r="H33" s="33"/>
      <c r="I33" s="8">
        <v>69</v>
      </c>
      <c r="J33" s="8">
        <v>0</v>
      </c>
      <c r="K33" s="22">
        <v>500</v>
      </c>
      <c r="L33" s="33">
        <f t="shared" si="1"/>
        <v>0</v>
      </c>
      <c r="M33" s="8">
        <v>5</v>
      </c>
      <c r="N33" s="22">
        <v>300</v>
      </c>
      <c r="O33" s="33">
        <f t="shared" si="2"/>
        <v>1500</v>
      </c>
      <c r="P33" s="8">
        <v>64</v>
      </c>
      <c r="Q33" s="22">
        <v>150</v>
      </c>
      <c r="R33" s="33">
        <f t="shared" si="5"/>
        <v>9600</v>
      </c>
      <c r="S33" s="11">
        <f t="shared" si="3"/>
        <v>11100</v>
      </c>
      <c r="T33" s="37">
        <f t="shared" si="4"/>
        <v>16600</v>
      </c>
    </row>
    <row r="34" spans="1:20" ht="27.6" x14ac:dyDescent="0.25">
      <c r="A34" s="7">
        <v>20</v>
      </c>
      <c r="B34" s="10" t="s">
        <v>45</v>
      </c>
      <c r="C34" s="10" t="s">
        <v>46</v>
      </c>
      <c r="D34" s="11">
        <v>0</v>
      </c>
      <c r="E34" s="11">
        <v>0</v>
      </c>
      <c r="F34" s="32">
        <f t="shared" si="0"/>
        <v>0</v>
      </c>
      <c r="G34" s="11">
        <v>0</v>
      </c>
      <c r="H34" s="33"/>
      <c r="I34" s="8">
        <v>88</v>
      </c>
      <c r="J34" s="8"/>
      <c r="K34" s="22">
        <v>500</v>
      </c>
      <c r="L34" s="33">
        <f t="shared" si="1"/>
        <v>0</v>
      </c>
      <c r="M34" s="8"/>
      <c r="N34" s="22">
        <v>300</v>
      </c>
      <c r="O34" s="33">
        <f t="shared" si="2"/>
        <v>0</v>
      </c>
      <c r="P34" s="8">
        <v>88</v>
      </c>
      <c r="Q34" s="22">
        <v>150</v>
      </c>
      <c r="R34" s="33">
        <f t="shared" si="5"/>
        <v>13200</v>
      </c>
      <c r="S34" s="11">
        <f t="shared" si="3"/>
        <v>13200</v>
      </c>
      <c r="T34" s="37">
        <f t="shared" si="4"/>
        <v>13200</v>
      </c>
    </row>
    <row r="35" spans="1:20" ht="41.4" x14ac:dyDescent="0.25">
      <c r="A35" s="7">
        <v>21</v>
      </c>
      <c r="B35" s="10" t="s">
        <v>47</v>
      </c>
      <c r="C35" s="10" t="s">
        <v>48</v>
      </c>
      <c r="D35" s="11">
        <v>0</v>
      </c>
      <c r="E35" s="11">
        <v>0</v>
      </c>
      <c r="F35" s="32">
        <f t="shared" si="0"/>
        <v>0</v>
      </c>
      <c r="G35" s="11">
        <v>0</v>
      </c>
      <c r="H35" s="33"/>
      <c r="I35" s="8">
        <v>9</v>
      </c>
      <c r="J35" s="8"/>
      <c r="K35" s="22">
        <v>500</v>
      </c>
      <c r="L35" s="33">
        <f t="shared" si="1"/>
        <v>0</v>
      </c>
      <c r="M35" s="8"/>
      <c r="N35" s="22">
        <v>300</v>
      </c>
      <c r="O35" s="33">
        <f t="shared" si="2"/>
        <v>0</v>
      </c>
      <c r="P35" s="8">
        <v>9</v>
      </c>
      <c r="Q35" s="22">
        <v>150</v>
      </c>
      <c r="R35" s="33">
        <f t="shared" si="5"/>
        <v>1350</v>
      </c>
      <c r="S35" s="11">
        <f t="shared" si="3"/>
        <v>1350</v>
      </c>
      <c r="T35" s="37">
        <f t="shared" si="4"/>
        <v>1350</v>
      </c>
    </row>
    <row r="36" spans="1:20" x14ac:dyDescent="0.25">
      <c r="A36" s="7">
        <v>22</v>
      </c>
      <c r="B36" s="10" t="s">
        <v>76</v>
      </c>
      <c r="C36" s="10" t="s">
        <v>77</v>
      </c>
      <c r="D36" s="11">
        <v>276305</v>
      </c>
      <c r="E36" s="11">
        <v>206305</v>
      </c>
      <c r="F36" s="32">
        <v>113468</v>
      </c>
      <c r="G36" s="11">
        <v>70000</v>
      </c>
      <c r="H36" s="33"/>
      <c r="I36" s="8">
        <v>297</v>
      </c>
      <c r="J36" s="8">
        <v>58</v>
      </c>
      <c r="K36" s="22">
        <v>500</v>
      </c>
      <c r="L36" s="33">
        <f t="shared" si="1"/>
        <v>29000</v>
      </c>
      <c r="M36" s="8">
        <v>0</v>
      </c>
      <c r="N36" s="22">
        <v>300</v>
      </c>
      <c r="O36" s="33">
        <f t="shared" si="2"/>
        <v>0</v>
      </c>
      <c r="P36" s="8">
        <v>239</v>
      </c>
      <c r="Q36" s="22">
        <v>150</v>
      </c>
      <c r="R36" s="33">
        <f t="shared" si="5"/>
        <v>35850</v>
      </c>
      <c r="S36" s="11">
        <f t="shared" si="3"/>
        <v>64850</v>
      </c>
      <c r="T36" s="37">
        <f t="shared" si="4"/>
        <v>178318</v>
      </c>
    </row>
    <row r="37" spans="1:20" ht="27.6" x14ac:dyDescent="0.25">
      <c r="A37" s="7">
        <v>23</v>
      </c>
      <c r="B37" s="10" t="s">
        <v>49</v>
      </c>
      <c r="C37" s="10" t="s">
        <v>50</v>
      </c>
      <c r="D37" s="11">
        <v>28000</v>
      </c>
      <c r="E37" s="11">
        <v>0</v>
      </c>
      <c r="F37" s="32">
        <f t="shared" si="0"/>
        <v>0</v>
      </c>
      <c r="G37" s="11">
        <v>28000</v>
      </c>
      <c r="H37" s="33">
        <v>20000</v>
      </c>
      <c r="I37" s="8">
        <v>159</v>
      </c>
      <c r="J37" s="8">
        <v>0</v>
      </c>
      <c r="K37" s="22">
        <v>500</v>
      </c>
      <c r="L37" s="33">
        <f t="shared" si="1"/>
        <v>0</v>
      </c>
      <c r="M37" s="8">
        <v>0</v>
      </c>
      <c r="N37" s="22">
        <v>300</v>
      </c>
      <c r="O37" s="33">
        <f t="shared" si="2"/>
        <v>0</v>
      </c>
      <c r="P37" s="8">
        <v>159</v>
      </c>
      <c r="Q37" s="22">
        <v>150</v>
      </c>
      <c r="R37" s="33">
        <f t="shared" si="5"/>
        <v>23850</v>
      </c>
      <c r="S37" s="11">
        <f t="shared" si="3"/>
        <v>23850</v>
      </c>
      <c r="T37" s="37">
        <f t="shared" si="4"/>
        <v>43850</v>
      </c>
    </row>
    <row r="38" spans="1:20" x14ac:dyDescent="0.25">
      <c r="A38" s="7">
        <v>24</v>
      </c>
      <c r="B38" s="10" t="s">
        <v>51</v>
      </c>
      <c r="C38" s="10" t="s">
        <v>52</v>
      </c>
      <c r="D38" s="11">
        <v>40500</v>
      </c>
      <c r="E38" s="11">
        <v>0</v>
      </c>
      <c r="F38" s="32">
        <f t="shared" si="0"/>
        <v>0</v>
      </c>
      <c r="G38" s="11">
        <v>40500</v>
      </c>
      <c r="H38" s="33">
        <v>12730</v>
      </c>
      <c r="I38" s="8">
        <v>0</v>
      </c>
      <c r="J38" s="8"/>
      <c r="K38" s="22">
        <v>500</v>
      </c>
      <c r="L38" s="33">
        <f t="shared" si="1"/>
        <v>0</v>
      </c>
      <c r="M38" s="8"/>
      <c r="N38" s="22">
        <v>300</v>
      </c>
      <c r="O38" s="33">
        <f t="shared" si="2"/>
        <v>0</v>
      </c>
      <c r="P38" s="8"/>
      <c r="Q38" s="22">
        <v>150</v>
      </c>
      <c r="R38" s="33">
        <f t="shared" si="5"/>
        <v>0</v>
      </c>
      <c r="S38" s="11">
        <f t="shared" si="3"/>
        <v>0</v>
      </c>
      <c r="T38" s="37">
        <f t="shared" si="4"/>
        <v>12730</v>
      </c>
    </row>
    <row r="39" spans="1:20" ht="27.6" x14ac:dyDescent="0.25">
      <c r="A39" s="7">
        <v>25</v>
      </c>
      <c r="B39" s="10" t="s">
        <v>53</v>
      </c>
      <c r="C39" s="10" t="s">
        <v>22</v>
      </c>
      <c r="D39" s="11">
        <v>9500</v>
      </c>
      <c r="E39" s="11">
        <v>0</v>
      </c>
      <c r="F39" s="32">
        <f t="shared" si="0"/>
        <v>0</v>
      </c>
      <c r="G39" s="11">
        <v>9500</v>
      </c>
      <c r="H39" s="33">
        <v>8000</v>
      </c>
      <c r="I39" s="8">
        <v>0</v>
      </c>
      <c r="J39" s="8">
        <v>0</v>
      </c>
      <c r="K39" s="22">
        <v>500</v>
      </c>
      <c r="L39" s="33">
        <f t="shared" si="1"/>
        <v>0</v>
      </c>
      <c r="M39" s="8">
        <v>0</v>
      </c>
      <c r="N39" s="22">
        <v>300</v>
      </c>
      <c r="O39" s="33">
        <f t="shared" si="2"/>
        <v>0</v>
      </c>
      <c r="P39" s="8">
        <v>0</v>
      </c>
      <c r="Q39" s="22">
        <v>150</v>
      </c>
      <c r="R39" s="33">
        <f t="shared" si="5"/>
        <v>0</v>
      </c>
      <c r="S39" s="11">
        <f t="shared" si="3"/>
        <v>0</v>
      </c>
      <c r="T39" s="37">
        <f t="shared" si="4"/>
        <v>8000</v>
      </c>
    </row>
    <row r="40" spans="1:20" ht="28.2" thickBot="1" x14ac:dyDescent="0.3">
      <c r="A40" s="17">
        <v>26</v>
      </c>
      <c r="B40" s="14" t="s">
        <v>54</v>
      </c>
      <c r="C40" s="14" t="s">
        <v>55</v>
      </c>
      <c r="D40" s="15">
        <v>207000</v>
      </c>
      <c r="E40" s="15">
        <v>207000</v>
      </c>
      <c r="F40" s="32">
        <f t="shared" si="0"/>
        <v>113850.00000000001</v>
      </c>
      <c r="G40" s="15">
        <v>0</v>
      </c>
      <c r="H40" s="34"/>
      <c r="I40" s="16">
        <v>142</v>
      </c>
      <c r="J40" s="16">
        <v>116</v>
      </c>
      <c r="K40" s="22">
        <v>500</v>
      </c>
      <c r="L40" s="34">
        <f t="shared" si="1"/>
        <v>58000</v>
      </c>
      <c r="M40" s="16">
        <v>0</v>
      </c>
      <c r="N40" s="22">
        <v>300</v>
      </c>
      <c r="O40" s="34">
        <f t="shared" si="2"/>
        <v>0</v>
      </c>
      <c r="P40" s="16">
        <v>26</v>
      </c>
      <c r="Q40" s="22">
        <v>150</v>
      </c>
      <c r="R40" s="34">
        <f t="shared" si="5"/>
        <v>3900</v>
      </c>
      <c r="S40" s="15">
        <f t="shared" si="3"/>
        <v>61900</v>
      </c>
      <c r="T40" s="38">
        <f t="shared" si="4"/>
        <v>175750</v>
      </c>
    </row>
    <row r="41" spans="1:20" ht="14.4" thickBot="1" x14ac:dyDescent="0.3">
      <c r="A41" s="18"/>
      <c r="B41" s="30" t="s">
        <v>16</v>
      </c>
      <c r="C41" s="18" t="s">
        <v>56</v>
      </c>
      <c r="D41" s="19">
        <v>4756644</v>
      </c>
      <c r="E41" s="19">
        <v>4031944</v>
      </c>
      <c r="F41" s="35">
        <f>SUM(F5:F40)</f>
        <v>2217570</v>
      </c>
      <c r="G41" s="19">
        <v>724700</v>
      </c>
      <c r="H41" s="35">
        <f>SUM(H5:H40)</f>
        <v>103730</v>
      </c>
      <c r="I41" s="20">
        <v>2977</v>
      </c>
      <c r="J41" s="31">
        <v>927</v>
      </c>
      <c r="K41" s="19"/>
      <c r="L41" s="35">
        <f>SUM(L5:L40)</f>
        <v>463500</v>
      </c>
      <c r="M41" s="31">
        <v>718</v>
      </c>
      <c r="N41" s="19"/>
      <c r="O41" s="35">
        <f>SUM(O5:O40)</f>
        <v>215400</v>
      </c>
      <c r="P41" s="31">
        <v>1332</v>
      </c>
      <c r="Q41" s="19" t="s">
        <v>16</v>
      </c>
      <c r="R41" s="35">
        <f>SUM(R5:R40)</f>
        <v>199800</v>
      </c>
      <c r="S41" s="19">
        <f>SUM(S5:S40)</f>
        <v>878700</v>
      </c>
      <c r="T41" s="39">
        <f>SUM(T5:T40)</f>
        <v>3200000</v>
      </c>
    </row>
    <row r="42" spans="1:20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3"/>
      <c r="R42" s="12"/>
      <c r="S42" s="12"/>
      <c r="T42" s="12"/>
    </row>
    <row r="43" spans="1:20" x14ac:dyDescent="0.25">
      <c r="A43" s="12"/>
      <c r="B43" s="12"/>
    </row>
  </sheetData>
  <mergeCells count="15">
    <mergeCell ref="Q1:T1"/>
    <mergeCell ref="A3:A4"/>
    <mergeCell ref="B3:B4"/>
    <mergeCell ref="C3:C4"/>
    <mergeCell ref="D3:D4"/>
    <mergeCell ref="E3:E4"/>
    <mergeCell ref="F3:F4"/>
    <mergeCell ref="M3:O3"/>
    <mergeCell ref="P3:R3"/>
    <mergeCell ref="S3:S4"/>
    <mergeCell ref="T3:T4"/>
    <mergeCell ref="J3:L3"/>
    <mergeCell ref="G3:G4"/>
    <mergeCell ref="H3:H4"/>
    <mergeCell ref="I3:I4"/>
  </mergeCells>
  <pageMargins left="0.74803149606299213" right="0.74803149606299213" top="0.98425196850393704" bottom="0.98425196850393704" header="0.51181102362204722" footer="0.51181102362204722"/>
  <pageSetup scale="43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Přehled do 250 tis. Kč</vt:lpstr>
      <vt:lpstr>Přehled nad 250 tis. Kč</vt:lpstr>
      <vt:lpstr>Přehled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Černohorská Věra</cp:lastModifiedBy>
  <cp:revision>0</cp:revision>
  <cp:lastPrinted>2026-02-09T15:41:16Z</cp:lastPrinted>
  <dcterms:created xsi:type="dcterms:W3CDTF">2026-02-09T10:10:00Z</dcterms:created>
  <dcterms:modified xsi:type="dcterms:W3CDTF">2026-02-25T09:38:56Z</dcterms:modified>
</cp:coreProperties>
</file>